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D:\Documents\Documents\LINK STATION Ⅱ\LS-HP関連企画書\さわやかカップ\第18回教育リーグ\"/>
    </mc:Choice>
  </mc:AlternateContent>
  <xr:revisionPtr revIDLastSave="0" documentId="13_ncr:1_{86A9AADE-6664-4013-812E-47E1F6AA07B1}" xr6:coauthVersionLast="46" xr6:coauthVersionMax="46" xr10:uidLastSave="{00000000-0000-0000-0000-000000000000}"/>
  <bookViews>
    <workbookView xWindow="-108" yWindow="-108" windowWidth="23256" windowHeight="12576" tabRatio="517" xr2:uid="{00000000-000D-0000-FFFF-FFFF00000000}"/>
  </bookViews>
  <sheets>
    <sheet name="Ａブロック" sheetId="1" r:id="rId1"/>
    <sheet name="Ｂブロック" sheetId="6" r:id="rId2"/>
    <sheet name="Ｃブロック" sheetId="7" r:id="rId3"/>
    <sheet name="Ｄブロック" sheetId="9" r:id="rId4"/>
    <sheet name="Ｅブロック" sheetId="12" r:id="rId5"/>
    <sheet name="Ｆブロック" sheetId="15" r:id="rId6"/>
    <sheet name="Gブロック" sheetId="16" r:id="rId7"/>
    <sheet name="Hブロック" sheetId="17" r:id="rId8"/>
  </sheets>
  <definedNames>
    <definedName name="_xlnm.Print_Area" localSheetId="0">Ａブロック!$A$1:$O$28</definedName>
    <definedName name="_xlnm.Print_Area" localSheetId="1">Ｂブロック!$A$1:$O$28</definedName>
    <definedName name="_xlnm.Print_Area" localSheetId="2">Ｃブロック!$A$1:$O$27</definedName>
    <definedName name="_xlnm.Print_Area" localSheetId="3">Ｄブロック!$A$1:$O$29</definedName>
    <definedName name="_xlnm.Print_Area" localSheetId="4">Ｅブロック!$A$1:$O$29</definedName>
    <definedName name="_xlnm.Print_Area" localSheetId="5">Ｆブロック!$A$1:$O$29</definedName>
    <definedName name="_xlnm.Print_Area" localSheetId="6">Gブロック!$A$1:$O$26</definedName>
    <definedName name="_xlnm.Print_Area" localSheetId="7">Hブロック!$A$1:$O$29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" i="17" l="1"/>
  <c r="Q5" i="17"/>
  <c r="T17" i="17"/>
  <c r="R7" i="17" s="1"/>
  <c r="S17" i="17"/>
  <c r="Q7" i="17" s="1"/>
  <c r="R17" i="17"/>
  <c r="Q17" i="17"/>
  <c r="R8" i="12"/>
  <c r="Q8" i="12"/>
  <c r="R6" i="12"/>
  <c r="Q6" i="12"/>
  <c r="R5" i="9"/>
  <c r="Q5" i="9"/>
  <c r="V18" i="9"/>
  <c r="R7" i="9" s="1"/>
  <c r="U18" i="9"/>
  <c r="Q7" i="9" s="1"/>
  <c r="T18" i="9"/>
  <c r="R6" i="9" s="1"/>
  <c r="S18" i="9"/>
  <c r="Q6" i="9" s="1"/>
  <c r="R18" i="9"/>
  <c r="Q18" i="9"/>
  <c r="J6" i="1"/>
  <c r="T18" i="15" l="1"/>
  <c r="R7" i="15" s="1"/>
  <c r="S18" i="15"/>
  <c r="Q7" i="15" s="1"/>
  <c r="R18" i="15"/>
  <c r="R6" i="15" s="1"/>
  <c r="Q18" i="15"/>
  <c r="Q6" i="15" s="1"/>
  <c r="J9" i="6"/>
  <c r="T17" i="12" l="1"/>
  <c r="S17" i="12"/>
  <c r="R17" i="12"/>
  <c r="Q17" i="12"/>
  <c r="M8" i="1" l="1"/>
  <c r="M7" i="1"/>
  <c r="M6" i="1"/>
  <c r="M5" i="1"/>
  <c r="M5" i="9" l="1"/>
  <c r="M9" i="7"/>
  <c r="M8" i="7"/>
  <c r="M7" i="7"/>
  <c r="M6" i="7"/>
  <c r="M5" i="7"/>
  <c r="M7" i="6"/>
  <c r="M6" i="6"/>
  <c r="M5" i="6"/>
  <c r="M9" i="1"/>
  <c r="M9" i="6"/>
  <c r="M8" i="6"/>
  <c r="A2" i="9" l="1"/>
  <c r="A1" i="17" l="1"/>
  <c r="A1" i="16"/>
  <c r="A1" i="15"/>
  <c r="A1" i="12"/>
  <c r="A1" i="9"/>
  <c r="A1" i="6"/>
  <c r="A1" i="7"/>
  <c r="V1" i="6"/>
  <c r="M8" i="17" l="1"/>
  <c r="M7" i="17"/>
  <c r="M6" i="17"/>
  <c r="M5" i="17"/>
  <c r="M8" i="16"/>
  <c r="M7" i="16"/>
  <c r="M6" i="16"/>
  <c r="M5" i="16"/>
  <c r="M7" i="15"/>
  <c r="M6" i="12"/>
  <c r="M7" i="12"/>
  <c r="M8" i="12"/>
  <c r="M5" i="12"/>
  <c r="M8" i="15"/>
  <c r="M6" i="15"/>
  <c r="M5" i="15"/>
  <c r="M8" i="9"/>
  <c r="M7" i="9"/>
  <c r="M6" i="9"/>
  <c r="M11" i="12" l="1"/>
  <c r="A12" i="17" l="1"/>
  <c r="L10" i="17"/>
  <c r="K10" i="17"/>
  <c r="J10" i="17"/>
  <c r="S9" i="17"/>
  <c r="L9" i="17"/>
  <c r="K9" i="17"/>
  <c r="J9" i="17"/>
  <c r="S8" i="17"/>
  <c r="L8" i="17"/>
  <c r="K8" i="17"/>
  <c r="J8" i="17"/>
  <c r="P8" i="17" s="1"/>
  <c r="S7" i="17"/>
  <c r="L7" i="17"/>
  <c r="K7" i="17"/>
  <c r="J7" i="17"/>
  <c r="P7" i="17" s="1"/>
  <c r="S6" i="17"/>
  <c r="M11" i="17"/>
  <c r="L6" i="17"/>
  <c r="K6" i="17"/>
  <c r="J6" i="17"/>
  <c r="P6" i="17" s="1"/>
  <c r="S5" i="17"/>
  <c r="L5" i="17"/>
  <c r="K5" i="17"/>
  <c r="J5" i="17"/>
  <c r="P5" i="17" s="1"/>
  <c r="M3" i="17"/>
  <c r="A2" i="17"/>
  <c r="A12" i="16"/>
  <c r="L10" i="16"/>
  <c r="K10" i="16"/>
  <c r="J10" i="16"/>
  <c r="S9" i="16"/>
  <c r="L9" i="16"/>
  <c r="K9" i="16"/>
  <c r="J9" i="16"/>
  <c r="S8" i="16"/>
  <c r="L8" i="16"/>
  <c r="K8" i="16"/>
  <c r="J8" i="16"/>
  <c r="P8" i="16" s="1"/>
  <c r="S7" i="16"/>
  <c r="L7" i="16"/>
  <c r="K7" i="16"/>
  <c r="J7" i="16"/>
  <c r="P7" i="16" s="1"/>
  <c r="S6" i="16"/>
  <c r="M11" i="16"/>
  <c r="L6" i="16"/>
  <c r="K6" i="16"/>
  <c r="J6" i="16"/>
  <c r="P6" i="16" s="1"/>
  <c r="S5" i="16"/>
  <c r="L5" i="16"/>
  <c r="K5" i="16"/>
  <c r="J5" i="16"/>
  <c r="P5" i="16" s="1"/>
  <c r="M3" i="16"/>
  <c r="A2" i="16"/>
  <c r="A12" i="15"/>
  <c r="L10" i="15"/>
  <c r="K10" i="15"/>
  <c r="J10" i="15"/>
  <c r="S9" i="15"/>
  <c r="L9" i="15"/>
  <c r="K9" i="15"/>
  <c r="J9" i="15"/>
  <c r="P9" i="15" s="1"/>
  <c r="S8" i="15"/>
  <c r="L8" i="15"/>
  <c r="K8" i="15"/>
  <c r="J8" i="15"/>
  <c r="P8" i="15" s="1"/>
  <c r="S7" i="15"/>
  <c r="L7" i="15"/>
  <c r="K7" i="15"/>
  <c r="J7" i="15"/>
  <c r="P7" i="15" s="1"/>
  <c r="S6" i="15"/>
  <c r="L6" i="15"/>
  <c r="K6" i="15"/>
  <c r="J6" i="15"/>
  <c r="P6" i="15" s="1"/>
  <c r="S5" i="15"/>
  <c r="L5" i="15"/>
  <c r="K5" i="15"/>
  <c r="J5" i="15"/>
  <c r="P5" i="15" s="1"/>
  <c r="M3" i="15"/>
  <c r="A2" i="15"/>
  <c r="L10" i="12"/>
  <c r="K10" i="12"/>
  <c r="J10" i="12"/>
  <c r="M10" i="7"/>
  <c r="L10" i="7"/>
  <c r="K10" i="7"/>
  <c r="J10" i="7"/>
  <c r="M10" i="6"/>
  <c r="L10" i="6"/>
  <c r="K10" i="6"/>
  <c r="J10" i="6"/>
  <c r="M11" i="15" l="1"/>
  <c r="S8" i="1"/>
  <c r="S7" i="1"/>
  <c r="S6" i="1"/>
  <c r="S5" i="1"/>
  <c r="S9" i="7"/>
  <c r="S8" i="7"/>
  <c r="S7" i="7"/>
  <c r="S6" i="7"/>
  <c r="S5" i="7"/>
  <c r="J8" i="6"/>
  <c r="P8" i="6" s="1"/>
  <c r="S8" i="6"/>
  <c r="S7" i="6"/>
  <c r="S6" i="6"/>
  <c r="S5" i="6"/>
  <c r="S9" i="9"/>
  <c r="S8" i="9"/>
  <c r="S7" i="9"/>
  <c r="S6" i="9"/>
  <c r="S5" i="9"/>
  <c r="S9" i="12"/>
  <c r="S8" i="12"/>
  <c r="S7" i="12"/>
  <c r="S6" i="12"/>
  <c r="S5" i="12"/>
  <c r="L9" i="7"/>
  <c r="K9" i="7"/>
  <c r="J9" i="7"/>
  <c r="P9" i="7" s="1"/>
  <c r="L8" i="7"/>
  <c r="K8" i="7"/>
  <c r="J8" i="7"/>
  <c r="P8" i="7" s="1"/>
  <c r="L7" i="7"/>
  <c r="K7" i="7"/>
  <c r="J7" i="7"/>
  <c r="P7" i="7" s="1"/>
  <c r="L6" i="7"/>
  <c r="K6" i="7"/>
  <c r="J6" i="7"/>
  <c r="P6" i="7" s="1"/>
  <c r="L5" i="7"/>
  <c r="K5" i="7"/>
  <c r="J5" i="7"/>
  <c r="P5" i="7" s="1"/>
  <c r="J10" i="1"/>
  <c r="K10" i="1"/>
  <c r="L10" i="1"/>
  <c r="M10" i="1"/>
  <c r="A2" i="12"/>
  <c r="M3" i="12"/>
  <c r="J5" i="12"/>
  <c r="P5" i="12" s="1"/>
  <c r="K5" i="12"/>
  <c r="L5" i="12"/>
  <c r="J6" i="12"/>
  <c r="P6" i="12" s="1"/>
  <c r="K6" i="12"/>
  <c r="L6" i="12"/>
  <c r="J7" i="12"/>
  <c r="P7" i="12" s="1"/>
  <c r="K7" i="12"/>
  <c r="L7" i="12"/>
  <c r="J8" i="12"/>
  <c r="P8" i="12" s="1"/>
  <c r="K8" i="12"/>
  <c r="L8" i="12"/>
  <c r="J9" i="12"/>
  <c r="P9" i="12" s="1"/>
  <c r="K9" i="12"/>
  <c r="L9" i="12"/>
  <c r="A12" i="12"/>
  <c r="M3" i="9"/>
  <c r="J5" i="9"/>
  <c r="P5" i="9" s="1"/>
  <c r="K5" i="9"/>
  <c r="L5" i="9"/>
  <c r="J6" i="9"/>
  <c r="P6" i="9" s="1"/>
  <c r="K6" i="9"/>
  <c r="L6" i="9"/>
  <c r="J7" i="9"/>
  <c r="P7" i="9" s="1"/>
  <c r="K7" i="9"/>
  <c r="L7" i="9"/>
  <c r="J8" i="9"/>
  <c r="P8" i="9" s="1"/>
  <c r="K8" i="9"/>
  <c r="L8" i="9"/>
  <c r="J9" i="9"/>
  <c r="P9" i="9" s="1"/>
  <c r="K9" i="9"/>
  <c r="L9" i="9"/>
  <c r="M9" i="9"/>
  <c r="A12" i="9"/>
  <c r="A2" i="7"/>
  <c r="M3" i="7"/>
  <c r="A12" i="7"/>
  <c r="A2" i="6"/>
  <c r="M3" i="6"/>
  <c r="J5" i="6"/>
  <c r="P5" i="6" s="1"/>
  <c r="K5" i="6"/>
  <c r="L5" i="6"/>
  <c r="J6" i="6"/>
  <c r="P6" i="6" s="1"/>
  <c r="K6" i="6"/>
  <c r="L6" i="6"/>
  <c r="J7" i="6"/>
  <c r="P7" i="6" s="1"/>
  <c r="K7" i="6"/>
  <c r="L7" i="6"/>
  <c r="K8" i="6"/>
  <c r="L8" i="6"/>
  <c r="P9" i="6"/>
  <c r="K9" i="6"/>
  <c r="L9" i="6"/>
  <c r="A12" i="6"/>
  <c r="J5" i="1"/>
  <c r="P5" i="1" s="1"/>
  <c r="K5" i="1"/>
  <c r="L5" i="1"/>
  <c r="P6" i="1"/>
  <c r="K6" i="1"/>
  <c r="L6" i="1"/>
  <c r="J7" i="1"/>
  <c r="P7" i="1" s="1"/>
  <c r="K7" i="1"/>
  <c r="L7" i="1"/>
  <c r="J8" i="1"/>
  <c r="P8" i="1" s="1"/>
  <c r="K8" i="1"/>
  <c r="L8" i="1"/>
  <c r="J9" i="1"/>
  <c r="P9" i="1" s="1"/>
  <c r="K9" i="1"/>
  <c r="L9" i="1"/>
  <c r="M11" i="9" l="1"/>
  <c r="M11" i="6"/>
  <c r="M11" i="7"/>
  <c r="M11" i="1"/>
</calcChain>
</file>

<file path=xl/sharedStrings.xml><?xml version="1.0" encoding="utf-8"?>
<sst xmlns="http://schemas.openxmlformats.org/spreadsheetml/2006/main" count="1141" uniqueCount="262">
  <si>
    <t>残り試合</t>
    <rPh sb="0" eb="1">
      <t>ノコ</t>
    </rPh>
    <rPh sb="2" eb="4">
      <t>シアイ</t>
    </rPh>
    <phoneticPr fontId="2"/>
  </si>
  <si>
    <t>試合日</t>
    <rPh sb="0" eb="2">
      <t>シアイ</t>
    </rPh>
    <rPh sb="2" eb="3">
      <t>ビ</t>
    </rPh>
    <phoneticPr fontId="2"/>
  </si>
  <si>
    <t>試合会場</t>
    <rPh sb="0" eb="2">
      <t>シアイ</t>
    </rPh>
    <rPh sb="2" eb="4">
      <t>カイジョウ</t>
    </rPh>
    <phoneticPr fontId="2"/>
  </si>
  <si>
    <t>順位</t>
    <rPh sb="0" eb="2">
      <t>ジュンイ</t>
    </rPh>
    <phoneticPr fontId="2"/>
  </si>
  <si>
    <t>＜Ａブロック対戦表＞</t>
    <rPh sb="6" eb="8">
      <t>タイセン</t>
    </rPh>
    <rPh sb="8" eb="9">
      <t>ヒョウ</t>
    </rPh>
    <phoneticPr fontId="2"/>
  </si>
  <si>
    <t>勝 敗</t>
    <rPh sb="0" eb="1">
      <t>カチ</t>
    </rPh>
    <rPh sb="2" eb="3">
      <t>ハイ</t>
    </rPh>
    <phoneticPr fontId="2"/>
  </si>
  <si>
    <t>時間</t>
    <rPh sb="0" eb="2">
      <t>ジカン</t>
    </rPh>
    <phoneticPr fontId="2"/>
  </si>
  <si>
    <t>＜Ｂブロック対戦表＞</t>
    <rPh sb="6" eb="8">
      <t>タイセン</t>
    </rPh>
    <rPh sb="8" eb="9">
      <t>ヒョウ</t>
    </rPh>
    <phoneticPr fontId="2"/>
  </si>
  <si>
    <t>＜Ｃブロック対戦表＞</t>
    <rPh sb="6" eb="8">
      <t>タイセン</t>
    </rPh>
    <rPh sb="8" eb="9">
      <t>ヒョウ</t>
    </rPh>
    <phoneticPr fontId="2"/>
  </si>
  <si>
    <t>審判</t>
    <rPh sb="0" eb="2">
      <t>シンパン</t>
    </rPh>
    <phoneticPr fontId="2"/>
  </si>
  <si>
    <t>＜順位決定の条件＞</t>
    <rPh sb="1" eb="3">
      <t>ジュンイ</t>
    </rPh>
    <rPh sb="3" eb="5">
      <t>ケッテイ</t>
    </rPh>
    <rPh sb="6" eb="8">
      <t>ジョウケン</t>
    </rPh>
    <phoneticPr fontId="2"/>
  </si>
  <si>
    <t>①　勝ち数</t>
  </si>
  <si>
    <t>②　勝ち数同点の場合、消化試合数の多い方が上位</t>
  </si>
  <si>
    <t>③　直接試合で勝者が上位</t>
  </si>
  <si>
    <t>④　負け試合の少ない方が上位</t>
  </si>
  <si>
    <t>⑤　得失点差</t>
  </si>
  <si>
    <t>順 位</t>
    <rPh sb="0" eb="1">
      <t>ジュン</t>
    </rPh>
    <rPh sb="2" eb="3">
      <t>クライ</t>
    </rPh>
    <phoneticPr fontId="2"/>
  </si>
  <si>
    <t>残り試合　計　→</t>
    <rPh sb="0" eb="1">
      <t>ノコ</t>
    </rPh>
    <rPh sb="2" eb="4">
      <t>シアイ</t>
    </rPh>
    <rPh sb="5" eb="6">
      <t>ケイ</t>
    </rPh>
    <phoneticPr fontId="2"/>
  </si>
  <si>
    <t>対戦カード</t>
    <rPh sb="0" eb="2">
      <t>タイセン</t>
    </rPh>
    <phoneticPr fontId="2"/>
  </si>
  <si>
    <t>＜Ｄブロック対戦表＞</t>
    <rPh sb="6" eb="8">
      <t>タイセン</t>
    </rPh>
    <rPh sb="8" eb="9">
      <t>ヒョウ</t>
    </rPh>
    <phoneticPr fontId="2"/>
  </si>
  <si>
    <t>川和</t>
    <rPh sb="0" eb="2">
      <t>カワワ</t>
    </rPh>
    <phoneticPr fontId="2"/>
  </si>
  <si>
    <t>師岡</t>
    <rPh sb="0" eb="2">
      <t>モロオカ</t>
    </rPh>
    <phoneticPr fontId="2"/>
  </si>
  <si>
    <t>元宮</t>
    <rPh sb="0" eb="2">
      <t>モトミヤ</t>
    </rPh>
    <phoneticPr fontId="2"/>
  </si>
  <si>
    <t>汐見台</t>
    <rPh sb="0" eb="3">
      <t>シオミダイ</t>
    </rPh>
    <phoneticPr fontId="2"/>
  </si>
  <si>
    <t>＜Ｅブロック対戦表＞</t>
    <rPh sb="6" eb="8">
      <t>タイセン</t>
    </rPh>
    <rPh sb="8" eb="9">
      <t>ヒョウ</t>
    </rPh>
    <phoneticPr fontId="2"/>
  </si>
  <si>
    <t>鴨居</t>
    <rPh sb="0" eb="2">
      <t>カモイ</t>
    </rPh>
    <phoneticPr fontId="2"/>
  </si>
  <si>
    <t>＜試合結果＞</t>
    <rPh sb="1" eb="3">
      <t>シアイ</t>
    </rPh>
    <rPh sb="3" eb="5">
      <t>ケッカ</t>
    </rPh>
    <phoneticPr fontId="2"/>
  </si>
  <si>
    <t>　</t>
    <phoneticPr fontId="2"/>
  </si>
  <si>
    <t xml:space="preserve"> </t>
    <phoneticPr fontId="2"/>
  </si>
  <si>
    <t xml:space="preserve"> </t>
    <phoneticPr fontId="2"/>
  </si>
  <si>
    <t>戸塚</t>
    <rPh sb="0" eb="2">
      <t>トツカ</t>
    </rPh>
    <phoneticPr fontId="2"/>
  </si>
  <si>
    <t>東本郷</t>
    <rPh sb="0" eb="1">
      <t>ヒガシ</t>
    </rPh>
    <rPh sb="1" eb="3">
      <t>ホンゴウ</t>
    </rPh>
    <phoneticPr fontId="2"/>
  </si>
  <si>
    <t>茅ヶ崎</t>
    <rPh sb="0" eb="3">
      <t>チガサキ</t>
    </rPh>
    <phoneticPr fontId="2"/>
  </si>
  <si>
    <t xml:space="preserve"> </t>
  </si>
  <si>
    <t xml:space="preserve"> </t>
    <phoneticPr fontId="2"/>
  </si>
  <si>
    <t xml:space="preserve">  </t>
    <phoneticPr fontId="2"/>
  </si>
  <si>
    <t xml:space="preserve">   </t>
    <phoneticPr fontId="2"/>
  </si>
  <si>
    <t xml:space="preserve">  </t>
    <phoneticPr fontId="2"/>
  </si>
  <si>
    <t xml:space="preserve"> 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</si>
  <si>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</si>
  <si>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</si>
  <si>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</si>
  <si>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</si>
  <si>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</si>
  <si>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</si>
  <si>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</si>
  <si>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 </t>
    <phoneticPr fontId="2"/>
  </si>
  <si>
    <t xml:space="preserve"> </t>
    <phoneticPr fontId="2"/>
  </si>
  <si>
    <t>　</t>
    <phoneticPr fontId="2"/>
  </si>
  <si>
    <t>　</t>
    <phoneticPr fontId="2"/>
  </si>
  <si>
    <t>　　</t>
    <phoneticPr fontId="2"/>
  </si>
  <si>
    <t>　　</t>
    <phoneticPr fontId="2"/>
  </si>
  <si>
    <t>　　</t>
    <phoneticPr fontId="2"/>
  </si>
  <si>
    <t>　　</t>
    <phoneticPr fontId="2"/>
  </si>
  <si>
    <t>　　</t>
    <phoneticPr fontId="2"/>
  </si>
  <si>
    <t>　　　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</si>
  <si>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</si>
  <si>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</si>
  <si>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</si>
  <si>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</si>
  <si>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翼</t>
    <rPh sb="0" eb="1">
      <t>ツバサ</t>
    </rPh>
    <phoneticPr fontId="2"/>
  </si>
  <si>
    <t>　</t>
    <phoneticPr fontId="2"/>
  </si>
  <si>
    <t>　</t>
    <phoneticPr fontId="2"/>
  </si>
  <si>
    <t>勝　得点</t>
    <rPh sb="0" eb="1">
      <t>マサル</t>
    </rPh>
    <rPh sb="2" eb="4">
      <t>トクテン</t>
    </rPh>
    <phoneticPr fontId="2"/>
  </si>
  <si>
    <t>負　失点</t>
    <rPh sb="0" eb="1">
      <t>マ</t>
    </rPh>
    <rPh sb="2" eb="4">
      <t>シッテン</t>
    </rPh>
    <phoneticPr fontId="2"/>
  </si>
  <si>
    <t>分　点差</t>
    <rPh sb="0" eb="1">
      <t>ワ</t>
    </rPh>
    <rPh sb="2" eb="4">
      <t>テンサ</t>
    </rPh>
    <phoneticPr fontId="2"/>
  </si>
  <si>
    <t>勝点</t>
    <rPh sb="0" eb="1">
      <t>マサル</t>
    </rPh>
    <rPh sb="1" eb="2">
      <t>テン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</si>
  <si>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</si>
  <si>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</si>
  <si>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</si>
  <si>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</si>
  <si>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横浜</t>
    <rPh sb="0" eb="2">
      <t>ヨコハマ</t>
    </rPh>
    <phoneticPr fontId="2"/>
  </si>
  <si>
    <t>ハマ</t>
    <phoneticPr fontId="2"/>
  </si>
  <si>
    <t>　</t>
    <phoneticPr fontId="2"/>
  </si>
  <si>
    <t>　</t>
    <phoneticPr fontId="2"/>
  </si>
  <si>
    <t>戸塚ACFホークス</t>
    <phoneticPr fontId="2"/>
  </si>
  <si>
    <t>　</t>
    <phoneticPr fontId="2"/>
  </si>
  <si>
    <t>ブラックシャーク</t>
    <phoneticPr fontId="2"/>
  </si>
  <si>
    <t>ブラック</t>
    <phoneticPr fontId="2"/>
  </si>
  <si>
    <t>　</t>
    <phoneticPr fontId="2"/>
  </si>
  <si>
    <t>　</t>
    <phoneticPr fontId="2"/>
  </si>
  <si>
    <t>早渕</t>
    <rPh sb="0" eb="2">
      <t>ハヤブチ</t>
    </rPh>
    <phoneticPr fontId="2"/>
  </si>
  <si>
    <t>⑥　失点の少ない方が上位</t>
    <rPh sb="2" eb="4">
      <t>シッテン</t>
    </rPh>
    <rPh sb="5" eb="6">
      <t>スク</t>
    </rPh>
    <rPh sb="8" eb="9">
      <t>ホウ</t>
    </rPh>
    <rPh sb="10" eb="12">
      <t>ジョウイ</t>
    </rPh>
    <phoneticPr fontId="2"/>
  </si>
  <si>
    <t>横浜フューチャーズ</t>
    <phoneticPr fontId="2"/>
  </si>
  <si>
    <t>折本</t>
    <rPh sb="0" eb="2">
      <t>オリモト</t>
    </rPh>
    <phoneticPr fontId="2"/>
  </si>
  <si>
    <t>白山</t>
    <rPh sb="0" eb="2">
      <t>シロヤマ</t>
    </rPh>
    <phoneticPr fontId="2"/>
  </si>
  <si>
    <t>汐見台ラッキー</t>
    <phoneticPr fontId="2"/>
  </si>
  <si>
    <t>三ｯ沢</t>
    <rPh sb="0" eb="3">
      <t>ミツザワ</t>
    </rPh>
    <phoneticPr fontId="2"/>
  </si>
  <si>
    <t>＜Fブロック対戦表＞</t>
    <rPh sb="6" eb="8">
      <t>タイセン</t>
    </rPh>
    <rPh sb="8" eb="9">
      <t>ヒョウ</t>
    </rPh>
    <phoneticPr fontId="2"/>
  </si>
  <si>
    <t>前田</t>
    <rPh sb="0" eb="1">
      <t>マエ</t>
    </rPh>
    <rPh sb="1" eb="2">
      <t>ダ</t>
    </rPh>
    <phoneticPr fontId="2"/>
  </si>
  <si>
    <t>＜Gブロック対戦表＞</t>
    <rPh sb="6" eb="8">
      <t>タイセン</t>
    </rPh>
    <rPh sb="8" eb="9">
      <t>ヒョウ</t>
    </rPh>
    <phoneticPr fontId="2"/>
  </si>
  <si>
    <t>山下ジャイアンツ</t>
    <phoneticPr fontId="2"/>
  </si>
  <si>
    <t>ハマ・ヤンキース　</t>
    <phoneticPr fontId="2"/>
  </si>
  <si>
    <t>山下</t>
    <rPh sb="0" eb="2">
      <t>ヤマシタ</t>
    </rPh>
    <phoneticPr fontId="2"/>
  </si>
  <si>
    <t>＜Hブロック対戦表＞</t>
    <rPh sb="6" eb="8">
      <t>タイセン</t>
    </rPh>
    <rPh sb="8" eb="9">
      <t>ヒョウ</t>
    </rPh>
    <phoneticPr fontId="2"/>
  </si>
  <si>
    <t xml:space="preserve">       </t>
    <phoneticPr fontId="2"/>
  </si>
  <si>
    <t xml:space="preserve">      </t>
    <phoneticPr fontId="2"/>
  </si>
  <si>
    <t>元石川</t>
    <rPh sb="0" eb="1">
      <t>モト</t>
    </rPh>
    <rPh sb="1" eb="3">
      <t>イシカワ</t>
    </rPh>
    <phoneticPr fontId="2"/>
  </si>
  <si>
    <t>都田ファンキーズ</t>
    <phoneticPr fontId="2"/>
  </si>
  <si>
    <t>元宮ファイターズ</t>
    <phoneticPr fontId="2"/>
  </si>
  <si>
    <t>第18回さわやかカップ長谷川メモリアル教育リーグ ・予選ブロック</t>
    <rPh sb="0" eb="1">
      <t>ダイ</t>
    </rPh>
    <rPh sb="3" eb="4">
      <t>カイ</t>
    </rPh>
    <rPh sb="26" eb="28">
      <t>ヨセン</t>
    </rPh>
    <phoneticPr fontId="2"/>
  </si>
  <si>
    <t xml:space="preserve">三ッ沢ライオンズ＊ </t>
    <phoneticPr fontId="2"/>
  </si>
  <si>
    <t xml:space="preserve">今井西町少年野球部 </t>
    <phoneticPr fontId="2"/>
  </si>
  <si>
    <t>今井西</t>
    <rPh sb="0" eb="2">
      <t>イマイ</t>
    </rPh>
    <rPh sb="2" eb="3">
      <t>ニシ</t>
    </rPh>
    <phoneticPr fontId="2"/>
  </si>
  <si>
    <t>鴨居ファイターズ　</t>
    <phoneticPr fontId="2"/>
  </si>
  <si>
    <t>白幡ニュースターズ　</t>
    <phoneticPr fontId="2"/>
  </si>
  <si>
    <t>茅ヶ崎エンデバーズ＊　</t>
    <rPh sb="0" eb="3">
      <t>チガサキ</t>
    </rPh>
    <phoneticPr fontId="2"/>
  </si>
  <si>
    <t>白幡</t>
    <rPh sb="0" eb="2">
      <t>シラハタ</t>
    </rPh>
    <phoneticPr fontId="2"/>
  </si>
  <si>
    <t>茅ヶ崎ドリームス　</t>
    <phoneticPr fontId="2"/>
  </si>
  <si>
    <t>師岡ベアーズ＊</t>
    <phoneticPr fontId="2"/>
  </si>
  <si>
    <t>前田グリーンスターズ　</t>
    <phoneticPr fontId="2"/>
  </si>
  <si>
    <t>都田</t>
    <rPh sb="0" eb="2">
      <t>ツダ</t>
    </rPh>
    <phoneticPr fontId="2"/>
  </si>
  <si>
    <t>佐江戸少年野球部　</t>
    <phoneticPr fontId="2"/>
  </si>
  <si>
    <t>DMファイターズ＊</t>
    <phoneticPr fontId="2"/>
  </si>
  <si>
    <t>横浜球友会</t>
    <phoneticPr fontId="2"/>
  </si>
  <si>
    <t>佐江戸</t>
    <rPh sb="0" eb="3">
      <t>サエド</t>
    </rPh>
    <phoneticPr fontId="2"/>
  </si>
  <si>
    <t>ＤＭ</t>
    <phoneticPr fontId="2"/>
  </si>
  <si>
    <t>球友会</t>
    <rPh sb="0" eb="2">
      <t>キュウユウ</t>
    </rPh>
    <rPh sb="2" eb="3">
      <t>カイ</t>
    </rPh>
    <phoneticPr fontId="2"/>
  </si>
  <si>
    <t>翼クラブ　</t>
    <phoneticPr fontId="2"/>
  </si>
  <si>
    <t>南山田ライオンズ　</t>
    <phoneticPr fontId="2"/>
  </si>
  <si>
    <t>戸塚アイアンボンドス＊</t>
    <phoneticPr fontId="2"/>
  </si>
  <si>
    <t>永田オックス　</t>
    <phoneticPr fontId="2"/>
  </si>
  <si>
    <t>南山田</t>
    <rPh sb="0" eb="2">
      <t>ミナミヤマ</t>
    </rPh>
    <rPh sb="2" eb="3">
      <t>タ</t>
    </rPh>
    <phoneticPr fontId="2"/>
  </si>
  <si>
    <t>永田</t>
    <rPh sb="0" eb="2">
      <t>ナガタ</t>
    </rPh>
    <phoneticPr fontId="2"/>
  </si>
  <si>
    <t>川和シャークス＊　</t>
    <phoneticPr fontId="2"/>
  </si>
  <si>
    <t>横浜ビクトリー</t>
    <phoneticPr fontId="2"/>
  </si>
  <si>
    <t>荏田南イーグルス　</t>
    <phoneticPr fontId="2"/>
  </si>
  <si>
    <t>荏田南</t>
    <rPh sb="0" eb="2">
      <t>エダ</t>
    </rPh>
    <rPh sb="2" eb="3">
      <t>ミナミ</t>
    </rPh>
    <phoneticPr fontId="2"/>
  </si>
  <si>
    <t>東本郷レインボーズ</t>
    <phoneticPr fontId="2"/>
  </si>
  <si>
    <t>早渕レッドファイヤーズ＊　</t>
    <phoneticPr fontId="2"/>
  </si>
  <si>
    <t>弘明寺北ノ前少年野球部</t>
    <phoneticPr fontId="2"/>
  </si>
  <si>
    <t>白山フレンドジュニア　</t>
    <phoneticPr fontId="2"/>
  </si>
  <si>
    <t>弘明寺</t>
    <phoneticPr fontId="2"/>
  </si>
  <si>
    <t>元石川サンダーボルトB　</t>
    <phoneticPr fontId="2"/>
  </si>
  <si>
    <t>横浜ブレイズ</t>
    <phoneticPr fontId="2"/>
  </si>
  <si>
    <t>市場ハリケーンズ＊　</t>
    <phoneticPr fontId="2"/>
  </si>
  <si>
    <t>折本クーパーズ　</t>
    <phoneticPr fontId="2"/>
  </si>
  <si>
    <t>市場</t>
    <rPh sb="0" eb="2">
      <t>イチバ</t>
    </rPh>
    <phoneticPr fontId="2"/>
  </si>
  <si>
    <t>2020年10月10日（土）～2020年12月13日（日）</t>
    <rPh sb="10" eb="11">
      <t>ヒ</t>
    </rPh>
    <rPh sb="12" eb="13">
      <t>ド</t>
    </rPh>
    <rPh sb="25" eb="26">
      <t>ヒ</t>
    </rPh>
    <rPh sb="27" eb="28">
      <t>ニチ</t>
    </rPh>
    <phoneticPr fontId="2"/>
  </si>
  <si>
    <t xml:space="preserve">横浜ビクトリー 3-3 山下ジャイアンツ </t>
    <phoneticPr fontId="2"/>
  </si>
  <si>
    <t xml:space="preserve">長坂谷公園グランド   </t>
    <phoneticPr fontId="2"/>
  </si>
  <si>
    <t>△</t>
    <phoneticPr fontId="2"/>
  </si>
  <si>
    <t xml:space="preserve">茅ヶ崎ドリームス 4－17 前田グリーンスターズ </t>
    <phoneticPr fontId="2"/>
  </si>
  <si>
    <t xml:space="preserve">前田グリーンスターズグラウンド </t>
    <phoneticPr fontId="2"/>
  </si>
  <si>
    <t>●</t>
    <phoneticPr fontId="2"/>
  </si>
  <si>
    <t>○</t>
    <phoneticPr fontId="2"/>
  </si>
  <si>
    <t>早渕レッドファイヤーズ　10-4　弘明寺北ノ町少年野球部</t>
    <phoneticPr fontId="2"/>
  </si>
  <si>
    <t xml:space="preserve">東方公園 </t>
    <phoneticPr fontId="2"/>
  </si>
  <si>
    <t>師岡ベアーズ　20-4 都田ファンキーズ</t>
    <phoneticPr fontId="2"/>
  </si>
  <si>
    <t xml:space="preserve">DMファイターズ　11-2　佐江戸少年野球部 </t>
    <phoneticPr fontId="2"/>
  </si>
  <si>
    <t>森の台グランド</t>
    <phoneticPr fontId="2"/>
  </si>
  <si>
    <t>元石川サンダーボルトA</t>
    <rPh sb="0" eb="1">
      <t>モト</t>
    </rPh>
    <rPh sb="1" eb="3">
      <t>イシカワ</t>
    </rPh>
    <phoneticPr fontId="2"/>
  </si>
  <si>
    <t xml:space="preserve"> 上品濃グランド　</t>
    <phoneticPr fontId="2"/>
  </si>
  <si>
    <t xml:space="preserve">大黒ふ頭グランド </t>
    <phoneticPr fontId="2"/>
  </si>
  <si>
    <t xml:space="preserve">樽町グランド </t>
    <phoneticPr fontId="2"/>
  </si>
  <si>
    <t xml:space="preserve">牛久保西公園グラウンド </t>
    <phoneticPr fontId="2"/>
  </si>
  <si>
    <t xml:space="preserve">久良岐公園 </t>
    <phoneticPr fontId="2"/>
  </si>
  <si>
    <r>
      <t xml:space="preserve">白幡ニュースターズ 8-1 </t>
    </r>
    <r>
      <rPr>
        <sz val="10"/>
        <rFont val="ＭＳ Ｐゴシック"/>
        <family val="3"/>
        <charset val="128"/>
      </rPr>
      <t>ハマ少年野球クラブヤンキース</t>
    </r>
    <phoneticPr fontId="2"/>
  </si>
  <si>
    <t>ブラックシャーク 21-1  師岡べアーズ</t>
    <phoneticPr fontId="2"/>
  </si>
  <si>
    <t xml:space="preserve">茅ヶ崎ドリームス 7-9  師岡ベアーズ </t>
    <phoneticPr fontId="2"/>
  </si>
  <si>
    <t xml:space="preserve">佐江戸少年野球部 7-6 球友会 </t>
    <phoneticPr fontId="2"/>
  </si>
  <si>
    <t xml:space="preserve">佐江戸少年野球部 10-9 汐見台ラッキー </t>
    <phoneticPr fontId="2"/>
  </si>
  <si>
    <t>新横浜投てき場</t>
    <phoneticPr fontId="2"/>
  </si>
  <si>
    <t xml:space="preserve">戸塚アイアンボンドス 12-0 永田オックス </t>
    <phoneticPr fontId="2"/>
  </si>
  <si>
    <t>南山田ライオンズ 0-15 翼クラブ</t>
    <phoneticPr fontId="2"/>
  </si>
  <si>
    <t xml:space="preserve">荏田南イーグルス 9-2 横浜ビクトリー </t>
    <phoneticPr fontId="2"/>
  </si>
  <si>
    <t xml:space="preserve">永田オックス 0-7 翼クラブ </t>
    <phoneticPr fontId="2"/>
  </si>
  <si>
    <t xml:space="preserve">神無公園グラウンド  </t>
    <phoneticPr fontId="2"/>
  </si>
  <si>
    <t xml:space="preserve"> せせらぎ公園グランド　</t>
    <phoneticPr fontId="2"/>
  </si>
  <si>
    <t xml:space="preserve">川和シャークス　14-2   横浜ビクトリー </t>
    <phoneticPr fontId="2"/>
  </si>
  <si>
    <t>荏田西グランド</t>
    <phoneticPr fontId="2"/>
  </si>
  <si>
    <t xml:space="preserve">元石川サンダーボルトA　7-0　鴨居ファイターズ </t>
    <phoneticPr fontId="2"/>
  </si>
  <si>
    <t xml:space="preserve">十日市場グラウンド </t>
    <phoneticPr fontId="2"/>
  </si>
  <si>
    <t xml:space="preserve"> 元宮さわやか公園</t>
    <phoneticPr fontId="2"/>
  </si>
  <si>
    <t>元宮ファイターズ 9-8 今井西町少年野球部</t>
    <phoneticPr fontId="2"/>
  </si>
  <si>
    <t xml:space="preserve">市場小グランド </t>
    <phoneticPr fontId="2"/>
  </si>
  <si>
    <t xml:space="preserve">元石川サンダーボルトA　13-0　茅ヶ崎エンデバーズ </t>
    <phoneticPr fontId="2"/>
  </si>
  <si>
    <t xml:space="preserve">あざみ野グラウンド </t>
    <phoneticPr fontId="2"/>
  </si>
  <si>
    <t>戸塚ACFホークス　7-0   元宮ファイターズ</t>
    <phoneticPr fontId="2"/>
  </si>
  <si>
    <t>戸塚ACFホークス　11-7  横浜フューチャーズ</t>
    <phoneticPr fontId="2"/>
  </si>
  <si>
    <t>鴨居ファイターズ　7-1　茅ヶ崎エンデバーズ</t>
    <phoneticPr fontId="2"/>
  </si>
  <si>
    <t>ブラックシャーク　22-2   都田ファンキーズ</t>
    <phoneticPr fontId="2"/>
  </si>
  <si>
    <t xml:space="preserve">汐見台ラッキー 7-3 横浜球友会 </t>
    <phoneticPr fontId="2"/>
  </si>
  <si>
    <t>東本郷レインボーズ　3-2 早渕レッドファイヤーズ</t>
    <phoneticPr fontId="2"/>
  </si>
  <si>
    <t xml:space="preserve">牛久保西公園 </t>
    <phoneticPr fontId="2"/>
  </si>
  <si>
    <t xml:space="preserve">茅ヶ崎ドリームス 30-4 都田ファンキーズ </t>
    <phoneticPr fontId="2"/>
  </si>
  <si>
    <t xml:space="preserve">葛が谷公園グランド  </t>
    <phoneticPr fontId="2"/>
  </si>
  <si>
    <t>葛が谷公園グランド</t>
    <phoneticPr fontId="2"/>
  </si>
  <si>
    <t>樽町グランド</t>
    <phoneticPr fontId="2"/>
  </si>
  <si>
    <t>樽町グランド　</t>
    <phoneticPr fontId="2"/>
  </si>
  <si>
    <t>ブラックシャーク　10-0    茅ヶ崎ドリームス</t>
    <phoneticPr fontId="2"/>
  </si>
  <si>
    <t>太尾公園</t>
    <phoneticPr fontId="2"/>
  </si>
  <si>
    <t>師岡ベアーズ 1-16 前田グリーンスターズ</t>
    <phoneticPr fontId="2"/>
  </si>
  <si>
    <t>市場中学校グランド</t>
    <phoneticPr fontId="2"/>
  </si>
  <si>
    <t>市場ハリケーンズ　10－2　横浜ブレイズ</t>
    <phoneticPr fontId="2"/>
  </si>
  <si>
    <t>市場ハリケーンズ　15ー2   折本クーパーズ</t>
    <phoneticPr fontId="2"/>
  </si>
  <si>
    <t>長坂谷G</t>
    <phoneticPr fontId="2"/>
  </si>
  <si>
    <t>山下ジャイアンツ 0ー11 荏田南イーグルス</t>
    <phoneticPr fontId="2"/>
  </si>
  <si>
    <t xml:space="preserve">南山田ライオンズ 8-8 永田オックス 引き分け </t>
    <phoneticPr fontId="2"/>
  </si>
  <si>
    <t xml:space="preserve">永田中学校 </t>
    <phoneticPr fontId="2"/>
  </si>
  <si>
    <t xml:space="preserve">三ツ沢ライオンズ　7-6　横浜フューチャーズ </t>
    <phoneticPr fontId="2"/>
  </si>
  <si>
    <t>うさぎ山グラウンド</t>
    <phoneticPr fontId="2"/>
  </si>
  <si>
    <t xml:space="preserve">横浜ブレイズ　5 - 10　折本クーパーズ </t>
    <phoneticPr fontId="2"/>
  </si>
  <si>
    <t>東方公園</t>
    <phoneticPr fontId="2"/>
  </si>
  <si>
    <t>上品濃グランド</t>
    <phoneticPr fontId="2"/>
  </si>
  <si>
    <t xml:space="preserve">元石川サンダーボルトA 10-0 白幡ニュースターズ </t>
    <phoneticPr fontId="2"/>
  </si>
  <si>
    <t>あざみ野グラウンド</t>
    <phoneticPr fontId="2"/>
  </si>
  <si>
    <t xml:space="preserve">横浜ブレイズ　3-7　元石川サンダーボルトB </t>
    <phoneticPr fontId="2"/>
  </si>
  <si>
    <t>あざみ野グランド</t>
    <phoneticPr fontId="2"/>
  </si>
  <si>
    <t>ブラックシャーク 7-6  前田グ リーンスターズ</t>
    <phoneticPr fontId="2"/>
  </si>
  <si>
    <t xml:space="preserve">通信隊グランド </t>
    <phoneticPr fontId="2"/>
  </si>
  <si>
    <t>せせらぎ公園</t>
    <phoneticPr fontId="2"/>
  </si>
  <si>
    <t xml:space="preserve">茅ヶ崎エンデバーズ 3-7 ハマヤンキース </t>
    <phoneticPr fontId="2"/>
  </si>
  <si>
    <t xml:space="preserve">戸塚アイアンボンドス 13-8 南山田ライオンズ </t>
    <phoneticPr fontId="2"/>
  </si>
  <si>
    <t xml:space="preserve">東本郷レインボーズ　12-3 白山フレンドジュニア </t>
    <phoneticPr fontId="2"/>
  </si>
  <si>
    <t xml:space="preserve"> 東本郷第三公園</t>
    <phoneticPr fontId="2"/>
  </si>
  <si>
    <t>丸子天神</t>
    <phoneticPr fontId="2"/>
  </si>
  <si>
    <t>通信隊グランド</t>
    <phoneticPr fontId="2"/>
  </si>
  <si>
    <t>横浜球友会　0-4　DMファイターズ</t>
    <phoneticPr fontId="2"/>
  </si>
  <si>
    <t>天神グラウンド</t>
    <phoneticPr fontId="2"/>
  </si>
  <si>
    <t>今井西町少年野球部　4-13　三ッ沢ライオンズ</t>
    <phoneticPr fontId="2"/>
  </si>
  <si>
    <t xml:space="preserve">早渕レッドファイヤーズ 2-1 白山フレンドジュニア </t>
    <phoneticPr fontId="2"/>
  </si>
  <si>
    <t xml:space="preserve">  9:00 </t>
    <phoneticPr fontId="2"/>
  </si>
  <si>
    <t xml:space="preserve">元石川サンダーボルトA 13-1 ハマヤンキース </t>
    <phoneticPr fontId="2"/>
  </si>
  <si>
    <t xml:space="preserve">あざみ野グラウンド　 </t>
    <phoneticPr fontId="2"/>
  </si>
  <si>
    <t xml:space="preserve">元宮ファイターズ　1-4　三ツ沢ライオンズ </t>
    <phoneticPr fontId="2"/>
  </si>
  <si>
    <t xml:space="preserve">元宮さわやか公園 </t>
    <phoneticPr fontId="2"/>
  </si>
  <si>
    <t xml:space="preserve"> 戸塚ACFホークスグランド　</t>
    <phoneticPr fontId="2"/>
  </si>
  <si>
    <t xml:space="preserve">元宮ファイターズ　9-3　横浜フューチャーズ </t>
    <phoneticPr fontId="2"/>
  </si>
  <si>
    <t>戸塚ACFホークス　10-1　三ツ沢ライオンズ</t>
    <phoneticPr fontId="2"/>
  </si>
  <si>
    <t xml:space="preserve"> あざみ野グランド　</t>
    <phoneticPr fontId="2"/>
  </si>
  <si>
    <t>元石川サンダーボルトB　4-3　市場ハリケーンズ</t>
    <phoneticPr fontId="2"/>
  </si>
  <si>
    <t xml:space="preserve">戸塚アイアンボンドス 9-5 翼クラブ </t>
    <phoneticPr fontId="2"/>
  </si>
  <si>
    <t xml:space="preserve">折本クーパーズ　7-7　元石川サンダーボルトB </t>
    <phoneticPr fontId="2"/>
  </si>
  <si>
    <t xml:space="preserve">DMファイターズ 0-9 汐見台ラッキー </t>
    <phoneticPr fontId="2"/>
  </si>
  <si>
    <t>久良岐公園</t>
    <phoneticPr fontId="2"/>
  </si>
  <si>
    <t xml:space="preserve">今井西町少年野球部　0-14  戸塚ACFホークス </t>
    <phoneticPr fontId="2"/>
  </si>
  <si>
    <t xml:space="preserve">今井西町少年野球部グランド </t>
    <phoneticPr fontId="2"/>
  </si>
  <si>
    <t xml:space="preserve">鴨居ファイターズ 5-2 ハマヤンキース </t>
    <phoneticPr fontId="2"/>
  </si>
  <si>
    <t xml:space="preserve"> 片倉北公園</t>
    <phoneticPr fontId="2"/>
  </si>
  <si>
    <t>南山田</t>
    <rPh sb="0" eb="1">
      <t>ミナミ</t>
    </rPh>
    <rPh sb="1" eb="3">
      <t>ヤマダ</t>
    </rPh>
    <phoneticPr fontId="2"/>
  </si>
  <si>
    <t xml:space="preserve">長坂公園グランド　 </t>
    <phoneticPr fontId="2"/>
  </si>
  <si>
    <t>川和シャークス　10-1 山下ジャイアンツ</t>
    <phoneticPr fontId="2"/>
  </si>
  <si>
    <t xml:space="preserve">台町公園グランド </t>
    <phoneticPr fontId="2"/>
  </si>
  <si>
    <t>白幡ニュースターズ 7-0 茅ヶ崎エンデバーズ</t>
    <phoneticPr fontId="2"/>
  </si>
  <si>
    <t xml:space="preserve"> 台町公園グランド</t>
    <phoneticPr fontId="2"/>
  </si>
  <si>
    <t xml:space="preserve">鴨居ファイターズ  3-1 白幡ニュースターズ </t>
    <phoneticPr fontId="2"/>
  </si>
  <si>
    <t xml:space="preserve">荏田南イーグルス13-3川和シャークス </t>
    <phoneticPr fontId="2"/>
  </si>
  <si>
    <t xml:space="preserve"> 葛が谷公園</t>
    <phoneticPr fontId="2"/>
  </si>
  <si>
    <t xml:space="preserve">白山フレンドジュニア 14-3 弘明寺北ノ前少年野球部 </t>
    <phoneticPr fontId="2"/>
  </si>
  <si>
    <t xml:space="preserve">白山ハイテクグラウンド   </t>
    <phoneticPr fontId="2"/>
  </si>
  <si>
    <t>勝</t>
    <rPh sb="0" eb="1">
      <t>カチ</t>
    </rPh>
    <phoneticPr fontId="2"/>
  </si>
  <si>
    <t>負</t>
    <rPh sb="0" eb="1">
      <t>マ</t>
    </rPh>
    <phoneticPr fontId="2"/>
  </si>
  <si>
    <t>【2020.12.22現在】</t>
    <rPh sb="11" eb="13">
      <t>ゲンザイ</t>
    </rPh>
    <phoneticPr fontId="2"/>
  </si>
  <si>
    <t xml:space="preserve">東本郷レインボーズ　19-5 弘明寺北ノ前少年野球部 </t>
    <phoneticPr fontId="2"/>
  </si>
  <si>
    <t xml:space="preserve">天神グラウンド　 </t>
    <phoneticPr fontId="2"/>
  </si>
  <si>
    <t>今井西町少年野球部　2-12　横浜フューチャーズ</t>
    <phoneticPr fontId="2"/>
  </si>
  <si>
    <t>DM</t>
    <phoneticPr fontId="2"/>
  </si>
  <si>
    <t>元石川</t>
    <phoneticPr fontId="2"/>
  </si>
  <si>
    <t>市場</t>
    <phoneticPr fontId="2"/>
  </si>
  <si>
    <t>【得失点】</t>
    <rPh sb="1" eb="4">
      <t>トクシッテン</t>
    </rPh>
    <phoneticPr fontId="2"/>
  </si>
  <si>
    <t>前田グリーンスターズ  7-0 都田ファンキーズ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</si>
</sst>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 #,##0;[Red]_ \-#,##0"/>
    <numFmt numFmtId="177" formatCode="##0&quot;勝&quot;"/>
    <numFmt numFmtId="178" formatCode="##0&quot;分&quot;"/>
    <numFmt numFmtId="179" formatCode="##0&quot;敗&quot;"/>
    <numFmt numFmtId="180" formatCode="###&quot;位&quot;"/>
    <numFmt numFmtId="181" formatCode="###&quot;回&quot;"/>
    <numFmt numFmtId="182" formatCode="m&quot;月&quot;d&quot;日&quot;;@"/>
    <numFmt numFmtId="183" formatCode="0_ "/>
    <numFmt numFmtId="184" formatCode="0_);[Red]\(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20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color theme="0" tint="-0.34998626667073579"/>
      <name val="ＭＳ Ｐゴシック"/>
      <family val="3"/>
      <charset val="128"/>
    </font>
    <font>
      <b/>
      <sz val="11"/>
      <color theme="0" tint="-0.34998626667073579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/>
    <xf numFmtId="0" fontId="24" fillId="4" borderId="0" applyNumberFormat="0" applyBorder="0" applyAlignment="0" applyProtection="0">
      <alignment vertical="center"/>
    </xf>
  </cellStyleXfs>
  <cellXfs count="353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shrinkToFit="1"/>
    </xf>
    <xf numFmtId="179" fontId="4" fillId="0" borderId="13" xfId="0" applyNumberFormat="1" applyFont="1" applyBorder="1" applyAlignment="1">
      <alignment horizontal="center" vertical="center" shrinkToFit="1"/>
    </xf>
    <xf numFmtId="178" fontId="4" fillId="0" borderId="14" xfId="0" applyNumberFormat="1" applyFont="1" applyBorder="1" applyAlignment="1">
      <alignment horizontal="center" vertical="center" shrinkToFit="1"/>
    </xf>
    <xf numFmtId="179" fontId="4" fillId="0" borderId="15" xfId="0" applyNumberFormat="1" applyFont="1" applyBorder="1" applyAlignment="1">
      <alignment horizontal="center" vertical="center" shrinkToFit="1"/>
    </xf>
    <xf numFmtId="178" fontId="4" fillId="0" borderId="16" xfId="0" applyNumberFormat="1" applyFont="1" applyBorder="1" applyAlignment="1">
      <alignment horizontal="center" vertical="center" shrinkToFit="1"/>
    </xf>
    <xf numFmtId="176" fontId="4" fillId="0" borderId="18" xfId="0" applyNumberFormat="1" applyFont="1" applyBorder="1" applyAlignment="1">
      <alignment horizontal="center" vertical="center" shrinkToFit="1"/>
    </xf>
    <xf numFmtId="176" fontId="4" fillId="0" borderId="19" xfId="0" applyNumberFormat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176" fontId="0" fillId="0" borderId="0" xfId="0" applyNumberFormat="1" applyAlignment="1">
      <alignment horizontal="left" vertical="center" shrinkToFit="1"/>
    </xf>
    <xf numFmtId="176" fontId="3" fillId="0" borderId="21" xfId="0" applyNumberFormat="1" applyFont="1" applyBorder="1" applyAlignment="1">
      <alignment horizontal="center" vertical="center" shrinkToFit="1"/>
    </xf>
    <xf numFmtId="176" fontId="3" fillId="0" borderId="22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177" fontId="4" fillId="0" borderId="24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20" fontId="0" fillId="0" borderId="15" xfId="0" applyNumberForma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4" fillId="0" borderId="21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176" fontId="4" fillId="0" borderId="27" xfId="0" applyNumberFormat="1" applyFont="1" applyBorder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31" xfId="0" applyBorder="1" applyAlignment="1">
      <alignment horizontal="center" vertical="center" shrinkToFit="1"/>
    </xf>
    <xf numFmtId="177" fontId="4" fillId="0" borderId="27" xfId="0" applyNumberFormat="1" applyFont="1" applyBorder="1" applyAlignment="1">
      <alignment horizontal="center" vertical="center" shrinkToFit="1"/>
    </xf>
    <xf numFmtId="176" fontId="5" fillId="0" borderId="32" xfId="0" applyNumberFormat="1" applyFont="1" applyBorder="1" applyAlignment="1">
      <alignment horizontal="center" vertical="center" shrinkToFit="1"/>
    </xf>
    <xf numFmtId="176" fontId="5" fillId="0" borderId="33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180" fontId="5" fillId="0" borderId="32" xfId="0" applyNumberFormat="1" applyFont="1" applyBorder="1" applyAlignment="1">
      <alignment horizontal="center" vertical="center" shrinkToFit="1"/>
    </xf>
    <xf numFmtId="180" fontId="5" fillId="0" borderId="33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176" fontId="0" fillId="0" borderId="35" xfId="0" applyNumberForma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9" fontId="4" fillId="0" borderId="22" xfId="0" applyNumberFormat="1" applyFont="1" applyBorder="1" applyAlignment="1">
      <alignment horizontal="center" vertical="center" shrinkToFit="1"/>
    </xf>
    <xf numFmtId="49" fontId="4" fillId="0" borderId="23" xfId="0" applyNumberFormat="1" applyFont="1" applyBorder="1" applyAlignment="1">
      <alignment horizontal="center" vertical="center" shrinkToFit="1"/>
    </xf>
    <xf numFmtId="49" fontId="4" fillId="0" borderId="20" xfId="0" applyNumberFormat="1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wrapText="1"/>
    </xf>
    <xf numFmtId="181" fontId="5" fillId="0" borderId="32" xfId="0" applyNumberFormat="1" applyFont="1" applyBorder="1" applyAlignment="1">
      <alignment horizontal="center" vertical="center" shrinkToFit="1"/>
    </xf>
    <xf numFmtId="181" fontId="5" fillId="0" borderId="33" xfId="0" applyNumberFormat="1" applyFont="1" applyBorder="1" applyAlignment="1">
      <alignment horizontal="center" vertical="center" shrinkToFit="1"/>
    </xf>
    <xf numFmtId="181" fontId="5" fillId="0" borderId="12" xfId="0" applyNumberFormat="1" applyFont="1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 shrinkToFit="1"/>
    </xf>
    <xf numFmtId="176" fontId="0" fillId="0" borderId="39" xfId="0" applyNumberFormat="1" applyBorder="1" applyAlignment="1">
      <alignment horizontal="center" vertical="center" shrinkToFit="1"/>
    </xf>
    <xf numFmtId="181" fontId="5" fillId="0" borderId="38" xfId="0" applyNumberFormat="1" applyFont="1" applyBorder="1" applyAlignment="1">
      <alignment horizontal="center" vertical="center" shrinkToFit="1"/>
    </xf>
    <xf numFmtId="176" fontId="4" fillId="24" borderId="19" xfId="0" applyNumberFormat="1" applyFont="1" applyFill="1" applyBorder="1" applyAlignment="1">
      <alignment horizontal="center" vertical="center" shrinkToFit="1"/>
    </xf>
    <xf numFmtId="176" fontId="4" fillId="24" borderId="18" xfId="0" applyNumberFormat="1" applyFont="1" applyFill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181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49" fontId="4" fillId="24" borderId="18" xfId="0" applyNumberFormat="1" applyFont="1" applyFill="1" applyBorder="1" applyAlignment="1">
      <alignment horizontal="center" vertical="center" shrinkToFit="1"/>
    </xf>
    <xf numFmtId="176" fontId="4" fillId="25" borderId="34" xfId="0" applyNumberFormat="1" applyFont="1" applyFill="1" applyBorder="1" applyAlignment="1">
      <alignment horizontal="center" vertical="center" shrinkToFit="1"/>
    </xf>
    <xf numFmtId="176" fontId="4" fillId="25" borderId="41" xfId="0" applyNumberFormat="1" applyFont="1" applyFill="1" applyBorder="1" applyAlignment="1">
      <alignment horizontal="center" vertical="center" shrinkToFit="1"/>
    </xf>
    <xf numFmtId="176" fontId="4" fillId="25" borderId="42" xfId="0" applyNumberFormat="1" applyFont="1" applyFill="1" applyBorder="1" applyAlignment="1">
      <alignment horizontal="center" vertical="center" shrinkToFit="1"/>
    </xf>
    <xf numFmtId="176" fontId="4" fillId="25" borderId="5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left" wrapText="1" shrinkToFit="1"/>
    </xf>
    <xf numFmtId="176" fontId="3" fillId="24" borderId="21" xfId="0" applyNumberFormat="1" applyFont="1" applyFill="1" applyBorder="1" applyAlignment="1">
      <alignment horizontal="center" vertical="center" shrinkToFit="1"/>
    </xf>
    <xf numFmtId="176" fontId="3" fillId="24" borderId="22" xfId="0" applyNumberFormat="1" applyFont="1" applyFill="1" applyBorder="1" applyAlignment="1">
      <alignment horizontal="center" vertical="center" shrinkToFit="1"/>
    </xf>
    <xf numFmtId="176" fontId="4" fillId="24" borderId="20" xfId="0" applyNumberFormat="1" applyFont="1" applyFill="1" applyBorder="1" applyAlignment="1">
      <alignment horizontal="center" vertical="center" shrinkToFit="1"/>
    </xf>
    <xf numFmtId="176" fontId="4" fillId="25" borderId="29" xfId="0" applyNumberFormat="1" applyFont="1" applyFill="1" applyBorder="1" applyAlignment="1">
      <alignment horizontal="center" vertical="center" shrinkToFit="1"/>
    </xf>
    <xf numFmtId="176" fontId="4" fillId="25" borderId="53" xfId="0" applyNumberFormat="1" applyFont="1" applyFill="1" applyBorder="1" applyAlignment="1">
      <alignment horizontal="center" vertical="center" shrinkToFit="1"/>
    </xf>
    <xf numFmtId="176" fontId="3" fillId="25" borderId="54" xfId="0" applyNumberFormat="1" applyFont="1" applyFill="1" applyBorder="1" applyAlignment="1">
      <alignment horizontal="center" vertical="center" shrinkToFit="1"/>
    </xf>
    <xf numFmtId="176" fontId="0" fillId="25" borderId="17" xfId="0" applyNumberFormat="1" applyFill="1" applyBorder="1" applyAlignment="1">
      <alignment horizontal="center" vertical="center" shrinkToFit="1"/>
    </xf>
    <xf numFmtId="176" fontId="4" fillId="25" borderId="13" xfId="0" applyNumberFormat="1" applyFont="1" applyFill="1" applyBorder="1" applyAlignment="1">
      <alignment horizontal="center" vertical="center" shrinkToFit="1"/>
    </xf>
    <xf numFmtId="176" fontId="4" fillId="25" borderId="15" xfId="0" applyNumberFormat="1" applyFont="1" applyFill="1" applyBorder="1" applyAlignment="1">
      <alignment horizontal="center" vertical="center" shrinkToFit="1"/>
    </xf>
    <xf numFmtId="176" fontId="4" fillId="25" borderId="48" xfId="0" applyNumberFormat="1" applyFont="1" applyFill="1" applyBorder="1" applyAlignment="1">
      <alignment horizontal="center" vertical="center" shrinkToFit="1"/>
    </xf>
    <xf numFmtId="176" fontId="0" fillId="25" borderId="11" xfId="0" applyNumberFormat="1" applyFill="1" applyBorder="1" applyAlignment="1">
      <alignment horizontal="center" vertical="center" shrinkToFit="1"/>
    </xf>
    <xf numFmtId="176" fontId="4" fillId="25" borderId="55" xfId="0" applyNumberFormat="1" applyFont="1" applyFill="1" applyBorder="1" applyAlignment="1">
      <alignment horizontal="center" vertical="center" shrinkToFit="1"/>
    </xf>
    <xf numFmtId="176" fontId="4" fillId="25" borderId="25" xfId="0" applyNumberFormat="1" applyFont="1" applyFill="1" applyBorder="1" applyAlignment="1">
      <alignment horizontal="center" vertical="center" shrinkToFit="1"/>
    </xf>
    <xf numFmtId="176" fontId="4" fillId="25" borderId="56" xfId="0" applyNumberFormat="1" applyFont="1" applyFill="1" applyBorder="1" applyAlignment="1">
      <alignment horizontal="center" vertical="center" shrinkToFit="1"/>
    </xf>
    <xf numFmtId="176" fontId="1" fillId="25" borderId="17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181" fontId="0" fillId="0" borderId="0" xfId="0" applyNumberFormat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 shrinkToFit="1"/>
    </xf>
    <xf numFmtId="49" fontId="4" fillId="0" borderId="58" xfId="0" applyNumberFormat="1" applyFont="1" applyBorder="1" applyAlignment="1">
      <alignment horizontal="center" vertical="center" shrinkToFit="1"/>
    </xf>
    <xf numFmtId="49" fontId="4" fillId="24" borderId="59" xfId="0" applyNumberFormat="1" applyFont="1" applyFill="1" applyBorder="1" applyAlignment="1">
      <alignment horizontal="center" vertical="center" shrinkToFit="1"/>
    </xf>
    <xf numFmtId="49" fontId="4" fillId="0" borderId="59" xfId="0" applyNumberFormat="1" applyFont="1" applyBorder="1" applyAlignment="1">
      <alignment horizontal="center" vertical="center" shrinkToFit="1"/>
    </xf>
    <xf numFmtId="179" fontId="4" fillId="0" borderId="46" xfId="0" applyNumberFormat="1" applyFont="1" applyBorder="1" applyAlignment="1">
      <alignment horizontal="center" vertical="center" shrinkToFit="1"/>
    </xf>
    <xf numFmtId="176" fontId="5" fillId="0" borderId="36" xfId="0" applyNumberFormat="1" applyFont="1" applyBorder="1" applyAlignment="1">
      <alignment horizontal="center" vertical="center" shrinkToFit="1"/>
    </xf>
    <xf numFmtId="181" fontId="5" fillId="0" borderId="59" xfId="0" applyNumberFormat="1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77" fontId="4" fillId="0" borderId="46" xfId="0" applyNumberFormat="1" applyFont="1" applyBorder="1" applyAlignment="1">
      <alignment horizontal="center" vertical="center" shrinkToFit="1"/>
    </xf>
    <xf numFmtId="177" fontId="4" fillId="0" borderId="15" xfId="0" applyNumberFormat="1" applyFont="1" applyBorder="1" applyAlignment="1">
      <alignment horizontal="center" vertical="center" shrinkToFit="1"/>
    </xf>
    <xf numFmtId="178" fontId="4" fillId="0" borderId="46" xfId="0" applyNumberFormat="1" applyFont="1" applyBorder="1" applyAlignment="1">
      <alignment horizontal="center" vertical="center" shrinkToFit="1"/>
    </xf>
    <xf numFmtId="178" fontId="4" fillId="0" borderId="15" xfId="0" applyNumberFormat="1" applyFont="1" applyBorder="1" applyAlignment="1">
      <alignment horizontal="center" vertical="center" shrinkToFit="1"/>
    </xf>
    <xf numFmtId="180" fontId="5" fillId="0" borderId="36" xfId="0" applyNumberFormat="1" applyFont="1" applyBorder="1" applyAlignment="1">
      <alignment horizontal="center" vertical="center" shrinkToFit="1"/>
    </xf>
    <xf numFmtId="180" fontId="5" fillId="25" borderId="38" xfId="0" applyNumberFormat="1" applyFont="1" applyFill="1" applyBorder="1" applyAlignment="1">
      <alignment horizontal="center" vertical="center" shrinkToFit="1"/>
    </xf>
    <xf numFmtId="181" fontId="5" fillId="25" borderId="38" xfId="0" applyNumberFormat="1" applyFont="1" applyFill="1" applyBorder="1" applyAlignment="1">
      <alignment horizontal="center" vertical="center" shrinkToFit="1"/>
    </xf>
    <xf numFmtId="0" fontId="28" fillId="0" borderId="20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30" fillId="0" borderId="0" xfId="0" applyFont="1"/>
    <xf numFmtId="0" fontId="30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4" borderId="0" xfId="0" applyFill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56" fontId="0" fillId="0" borderId="20" xfId="0" applyNumberFormat="1" applyBorder="1" applyAlignment="1">
      <alignment horizontal="left" vertical="center" shrinkToFit="1"/>
    </xf>
    <xf numFmtId="0" fontId="0" fillId="0" borderId="57" xfId="0" applyBorder="1" applyAlignment="1">
      <alignment horizontal="center" vertical="center"/>
    </xf>
    <xf numFmtId="56" fontId="0" fillId="0" borderId="20" xfId="0" applyNumberFormat="1" applyBorder="1" applyAlignment="1">
      <alignment horizontal="center" vertical="center" shrinkToFit="1"/>
    </xf>
    <xf numFmtId="176" fontId="0" fillId="25" borderId="35" xfId="0" applyNumberFormat="1" applyFill="1" applyBorder="1" applyAlignment="1">
      <alignment horizontal="center" vertical="center" shrinkToFit="1"/>
    </xf>
    <xf numFmtId="49" fontId="4" fillId="25" borderId="60" xfId="0" applyNumberFormat="1" applyFont="1" applyFill="1" applyBorder="1" applyAlignment="1">
      <alignment horizontal="center" vertical="center" shrinkToFit="1"/>
    </xf>
    <xf numFmtId="49" fontId="4" fillId="25" borderId="25" xfId="0" applyNumberFormat="1" applyFont="1" applyFill="1" applyBorder="1" applyAlignment="1">
      <alignment horizontal="center" vertical="center" shrinkToFit="1"/>
    </xf>
    <xf numFmtId="49" fontId="4" fillId="25" borderId="56" xfId="0" applyNumberFormat="1" applyFont="1" applyFill="1" applyBorder="1" applyAlignment="1">
      <alignment horizontal="center" vertical="center" shrinkToFit="1"/>
    </xf>
    <xf numFmtId="49" fontId="4" fillId="25" borderId="41" xfId="0" applyNumberFormat="1" applyFont="1" applyFill="1" applyBorder="1" applyAlignment="1">
      <alignment horizontal="center" vertical="center" shrinkToFit="1"/>
    </xf>
    <xf numFmtId="49" fontId="4" fillId="25" borderId="52" xfId="0" applyNumberFormat="1" applyFont="1" applyFill="1" applyBorder="1" applyAlignment="1">
      <alignment horizontal="center" vertical="center" shrinkToFit="1"/>
    </xf>
    <xf numFmtId="180" fontId="5" fillId="25" borderId="33" xfId="0" applyNumberFormat="1" applyFont="1" applyFill="1" applyBorder="1" applyAlignment="1">
      <alignment horizontal="center" vertical="center" shrinkToFit="1"/>
    </xf>
    <xf numFmtId="49" fontId="4" fillId="25" borderId="34" xfId="0" applyNumberFormat="1" applyFont="1" applyFill="1" applyBorder="1" applyAlignment="1">
      <alignment horizontal="center" vertical="center" shrinkToFit="1"/>
    </xf>
    <xf numFmtId="49" fontId="4" fillId="25" borderId="42" xfId="0" applyNumberFormat="1" applyFont="1" applyFill="1" applyBorder="1" applyAlignment="1">
      <alignment horizontal="center" vertical="center" shrinkToFit="1"/>
    </xf>
    <xf numFmtId="180" fontId="5" fillId="25" borderId="37" xfId="0" applyNumberFormat="1" applyFont="1" applyFill="1" applyBorder="1" applyAlignment="1">
      <alignment horizontal="center" vertical="center" shrinkToFit="1"/>
    </xf>
    <xf numFmtId="176" fontId="4" fillId="25" borderId="28" xfId="0" applyNumberFormat="1" applyFont="1" applyFill="1" applyBorder="1" applyAlignment="1">
      <alignment horizontal="center" vertical="center" shrinkToFit="1"/>
    </xf>
    <xf numFmtId="181" fontId="5" fillId="25" borderId="33" xfId="0" applyNumberFormat="1" applyFont="1" applyFill="1" applyBorder="1" applyAlignment="1">
      <alignment horizontal="center" vertical="center" shrinkToFit="1"/>
    </xf>
    <xf numFmtId="176" fontId="4" fillId="25" borderId="23" xfId="0" applyNumberFormat="1" applyFont="1" applyFill="1" applyBorder="1" applyAlignment="1">
      <alignment horizontal="center" vertical="center" shrinkToFit="1"/>
    </xf>
    <xf numFmtId="0" fontId="0" fillId="24" borderId="20" xfId="0" applyFill="1" applyBorder="1" applyAlignment="1">
      <alignment horizontal="center" vertical="center" shrinkToFit="1"/>
    </xf>
    <xf numFmtId="0" fontId="28" fillId="24" borderId="20" xfId="0" applyFont="1" applyFill="1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176" fontId="4" fillId="25" borderId="18" xfId="0" applyNumberFormat="1" applyFont="1" applyFill="1" applyBorder="1" applyAlignment="1">
      <alignment horizontal="center" vertical="center" shrinkToFit="1"/>
    </xf>
    <xf numFmtId="176" fontId="4" fillId="25" borderId="20" xfId="0" applyNumberFormat="1" applyFont="1" applyFill="1" applyBorder="1" applyAlignment="1">
      <alignment horizontal="center" vertical="center" shrinkToFit="1"/>
    </xf>
    <xf numFmtId="0" fontId="27" fillId="0" borderId="68" xfId="0" applyFont="1" applyBorder="1" applyAlignment="1">
      <alignment horizontal="center" vertical="center" wrapText="1" shrinkToFit="1"/>
    </xf>
    <xf numFmtId="176" fontId="4" fillId="25" borderId="71" xfId="0" applyNumberFormat="1" applyFont="1" applyFill="1" applyBorder="1" applyAlignment="1">
      <alignment horizontal="center" vertical="center" shrinkToFit="1"/>
    </xf>
    <xf numFmtId="181" fontId="5" fillId="25" borderId="37" xfId="0" applyNumberFormat="1" applyFont="1" applyFill="1" applyBorder="1" applyAlignment="1">
      <alignment horizontal="center" vertical="center" shrinkToFit="1"/>
    </xf>
    <xf numFmtId="176" fontId="3" fillId="25" borderId="22" xfId="0" applyNumberFormat="1" applyFont="1" applyFill="1" applyBorder="1" applyAlignment="1">
      <alignment horizontal="center" vertical="center" shrinkToFit="1"/>
    </xf>
    <xf numFmtId="176" fontId="4" fillId="25" borderId="19" xfId="0" applyNumberFormat="1" applyFont="1" applyFill="1" applyBorder="1" applyAlignment="1">
      <alignment horizontal="center" vertical="center" shrinkToFit="1"/>
    </xf>
    <xf numFmtId="177" fontId="31" fillId="25" borderId="27" xfId="0" applyNumberFormat="1" applyFont="1" applyFill="1" applyBorder="1" applyAlignment="1">
      <alignment horizontal="center" vertical="center" shrinkToFit="1"/>
    </xf>
    <xf numFmtId="179" fontId="31" fillId="25" borderId="15" xfId="0" applyNumberFormat="1" applyFont="1" applyFill="1" applyBorder="1" applyAlignment="1">
      <alignment horizontal="center" vertical="center" shrinkToFit="1"/>
    </xf>
    <xf numFmtId="178" fontId="31" fillId="25" borderId="16" xfId="0" applyNumberFormat="1" applyFont="1" applyFill="1" applyBorder="1" applyAlignment="1">
      <alignment horizontal="center" vertical="center" shrinkToFit="1"/>
    </xf>
    <xf numFmtId="176" fontId="32" fillId="25" borderId="33" xfId="0" applyNumberFormat="1" applyFont="1" applyFill="1" applyBorder="1" applyAlignment="1">
      <alignment horizontal="center" vertical="center" shrinkToFit="1"/>
    </xf>
    <xf numFmtId="180" fontId="32" fillId="25" borderId="33" xfId="0" applyNumberFormat="1" applyFont="1" applyFill="1" applyBorder="1" applyAlignment="1">
      <alignment horizontal="center" vertical="center" shrinkToFit="1"/>
    </xf>
    <xf numFmtId="181" fontId="32" fillId="25" borderId="33" xfId="0" applyNumberFormat="1" applyFont="1" applyFill="1" applyBorder="1" applyAlignment="1">
      <alignment horizontal="center" vertical="center" shrinkToFit="1"/>
    </xf>
    <xf numFmtId="176" fontId="32" fillId="25" borderId="37" xfId="0" applyNumberFormat="1" applyFont="1" applyFill="1" applyBorder="1" applyAlignment="1">
      <alignment horizontal="center" vertical="center" shrinkToFit="1"/>
    </xf>
    <xf numFmtId="180" fontId="32" fillId="25" borderId="38" xfId="0" applyNumberFormat="1" applyFont="1" applyFill="1" applyBorder="1" applyAlignment="1">
      <alignment horizontal="center" vertical="center" shrinkToFit="1"/>
    </xf>
    <xf numFmtId="181" fontId="32" fillId="25" borderId="38" xfId="0" applyNumberFormat="1" applyFont="1" applyFill="1" applyBorder="1" applyAlignment="1">
      <alignment horizontal="center" vertical="center" shrinkToFit="1"/>
    </xf>
    <xf numFmtId="177" fontId="31" fillId="25" borderId="63" xfId="0" applyNumberFormat="1" applyFont="1" applyFill="1" applyBorder="1" applyAlignment="1">
      <alignment horizontal="center" vertical="center" shrinkToFit="1"/>
    </xf>
    <xf numFmtId="179" fontId="31" fillId="25" borderId="30" xfId="0" applyNumberFormat="1" applyFont="1" applyFill="1" applyBorder="1" applyAlignment="1">
      <alignment horizontal="center" vertical="center" shrinkToFit="1"/>
    </xf>
    <xf numFmtId="178" fontId="31" fillId="25" borderId="62" xfId="0" applyNumberFormat="1" applyFont="1" applyFill="1" applyBorder="1" applyAlignment="1">
      <alignment horizontal="center" vertical="center" shrinkToFit="1"/>
    </xf>
    <xf numFmtId="177" fontId="31" fillId="25" borderId="30" xfId="0" applyNumberFormat="1" applyFont="1" applyFill="1" applyBorder="1" applyAlignment="1">
      <alignment horizontal="center" vertical="center" shrinkToFit="1"/>
    </xf>
    <xf numFmtId="178" fontId="31" fillId="25" borderId="30" xfId="0" applyNumberFormat="1" applyFont="1" applyFill="1" applyBorder="1" applyAlignment="1">
      <alignment horizontal="center" vertical="center" shrinkToFit="1"/>
    </xf>
    <xf numFmtId="176" fontId="0" fillId="24" borderId="35" xfId="0" applyNumberFormat="1" applyFill="1" applyBorder="1" applyAlignment="1">
      <alignment horizontal="center" vertical="center" shrinkToFit="1"/>
    </xf>
    <xf numFmtId="56" fontId="0" fillId="24" borderId="20" xfId="0" applyNumberFormat="1" applyFill="1" applyBorder="1" applyAlignment="1">
      <alignment horizontal="left" vertical="center" shrinkToFit="1"/>
    </xf>
    <xf numFmtId="20" fontId="0" fillId="24" borderId="15" xfId="0" applyNumberFormat="1" applyFill="1" applyBorder="1" applyAlignment="1">
      <alignment horizontal="center" vertical="center" shrinkToFit="1"/>
    </xf>
    <xf numFmtId="0" fontId="0" fillId="24" borderId="25" xfId="0" applyFill="1" applyBorder="1" applyAlignment="1">
      <alignment horizontal="left" vertical="center" shrinkToFit="1"/>
    </xf>
    <xf numFmtId="0" fontId="0" fillId="24" borderId="57" xfId="0" applyFill="1" applyBorder="1" applyAlignment="1">
      <alignment horizontal="center" vertical="center"/>
    </xf>
    <xf numFmtId="181" fontId="0" fillId="24" borderId="0" xfId="0" applyNumberFormat="1" applyFill="1" applyAlignment="1">
      <alignment horizontal="center" vertical="center" shrinkToFit="1"/>
    </xf>
    <xf numFmtId="49" fontId="0" fillId="24" borderId="15" xfId="0" applyNumberFormat="1" applyFill="1" applyBorder="1" applyAlignment="1">
      <alignment horizontal="center" vertical="center"/>
    </xf>
    <xf numFmtId="49" fontId="0" fillId="24" borderId="16" xfId="0" applyNumberForma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49" fontId="4" fillId="24" borderId="44" xfId="0" applyNumberFormat="1" applyFont="1" applyFill="1" applyBorder="1" applyAlignment="1">
      <alignment horizontal="center" vertical="center" shrinkToFit="1"/>
    </xf>
    <xf numFmtId="49" fontId="4" fillId="24" borderId="28" xfId="0" applyNumberFormat="1" applyFont="1" applyFill="1" applyBorder="1" applyAlignment="1">
      <alignment horizontal="center" vertical="center" shrinkToFit="1"/>
    </xf>
    <xf numFmtId="49" fontId="4" fillId="24" borderId="26" xfId="0" applyNumberFormat="1" applyFont="1" applyFill="1" applyBorder="1" applyAlignment="1">
      <alignment horizontal="center" vertical="center" shrinkToFit="1"/>
    </xf>
    <xf numFmtId="49" fontId="4" fillId="24" borderId="22" xfId="0" applyNumberFormat="1" applyFont="1" applyFill="1" applyBorder="1" applyAlignment="1">
      <alignment horizontal="center" vertical="center" shrinkToFit="1"/>
    </xf>
    <xf numFmtId="49" fontId="4" fillId="24" borderId="49" xfId="0" applyNumberFormat="1" applyFont="1" applyFill="1" applyBorder="1" applyAlignment="1">
      <alignment horizontal="center" vertical="center" shrinkToFit="1"/>
    </xf>
    <xf numFmtId="49" fontId="4" fillId="24" borderId="23" xfId="0" applyNumberFormat="1" applyFont="1" applyFill="1" applyBorder="1" applyAlignment="1">
      <alignment horizontal="center" vertical="center" shrinkToFit="1"/>
    </xf>
    <xf numFmtId="180" fontId="5" fillId="24" borderId="33" xfId="0" applyNumberFormat="1" applyFont="1" applyFill="1" applyBorder="1" applyAlignment="1">
      <alignment horizontal="center" vertical="center" shrinkToFit="1"/>
    </xf>
    <xf numFmtId="177" fontId="4" fillId="24" borderId="15" xfId="0" applyNumberFormat="1" applyFont="1" applyFill="1" applyBorder="1" applyAlignment="1">
      <alignment horizontal="center" vertical="center" shrinkToFit="1"/>
    </xf>
    <xf numFmtId="179" fontId="4" fillId="24" borderId="15" xfId="0" applyNumberFormat="1" applyFont="1" applyFill="1" applyBorder="1" applyAlignment="1">
      <alignment horizontal="center" vertical="center" shrinkToFit="1"/>
    </xf>
    <xf numFmtId="178" fontId="4" fillId="24" borderId="15" xfId="0" applyNumberFormat="1" applyFont="1" applyFill="1" applyBorder="1" applyAlignment="1">
      <alignment horizontal="center" vertical="center" shrinkToFit="1"/>
    </xf>
    <xf numFmtId="176" fontId="5" fillId="24" borderId="33" xfId="0" applyNumberFormat="1" applyFont="1" applyFill="1" applyBorder="1" applyAlignment="1">
      <alignment horizontal="center" vertical="center" shrinkToFit="1"/>
    </xf>
    <xf numFmtId="176" fontId="4" fillId="24" borderId="44" xfId="0" applyNumberFormat="1" applyFont="1" applyFill="1" applyBorder="1" applyAlignment="1">
      <alignment horizontal="center" vertical="center" shrinkToFit="1"/>
    </xf>
    <xf numFmtId="176" fontId="4" fillId="24" borderId="28" xfId="0" applyNumberFormat="1" applyFont="1" applyFill="1" applyBorder="1" applyAlignment="1">
      <alignment horizontal="center" vertical="center" shrinkToFit="1"/>
    </xf>
    <xf numFmtId="176" fontId="4" fillId="24" borderId="26" xfId="0" applyNumberFormat="1" applyFont="1" applyFill="1" applyBorder="1" applyAlignment="1">
      <alignment horizontal="center" vertical="center" shrinkToFit="1"/>
    </xf>
    <xf numFmtId="176" fontId="4" fillId="24" borderId="22" xfId="0" applyNumberFormat="1" applyFont="1" applyFill="1" applyBorder="1" applyAlignment="1">
      <alignment horizontal="center" vertical="center" shrinkToFit="1"/>
    </xf>
    <xf numFmtId="181" fontId="5" fillId="24" borderId="33" xfId="0" applyNumberFormat="1" applyFont="1" applyFill="1" applyBorder="1" applyAlignment="1">
      <alignment horizontal="center" vertical="center" shrinkToFit="1"/>
    </xf>
    <xf numFmtId="176" fontId="0" fillId="24" borderId="40" xfId="0" applyNumberFormat="1" applyFill="1" applyBorder="1" applyAlignment="1">
      <alignment horizontal="center" vertical="center" shrinkToFit="1"/>
    </xf>
    <xf numFmtId="176" fontId="4" fillId="24" borderId="43" xfId="0" applyNumberFormat="1" applyFont="1" applyFill="1" applyBorder="1" applyAlignment="1">
      <alignment horizontal="center" vertical="center" shrinkToFit="1"/>
    </xf>
    <xf numFmtId="176" fontId="4" fillId="24" borderId="23" xfId="0" applyNumberFormat="1" applyFont="1" applyFill="1" applyBorder="1" applyAlignment="1">
      <alignment horizontal="center" vertical="center" shrinkToFit="1"/>
    </xf>
    <xf numFmtId="177" fontId="4" fillId="24" borderId="27" xfId="0" applyNumberFormat="1" applyFont="1" applyFill="1" applyBorder="1" applyAlignment="1">
      <alignment horizontal="center" vertical="center" shrinkToFit="1"/>
    </xf>
    <xf numFmtId="178" fontId="4" fillId="24" borderId="16" xfId="0" applyNumberFormat="1" applyFont="1" applyFill="1" applyBorder="1" applyAlignment="1">
      <alignment horizontal="center" vertical="center" shrinkToFit="1"/>
    </xf>
    <xf numFmtId="56" fontId="0" fillId="26" borderId="20" xfId="0" applyNumberFormat="1" applyFill="1" applyBorder="1" applyAlignment="1">
      <alignment horizontal="left" vertical="center" shrinkToFit="1"/>
    </xf>
    <xf numFmtId="20" fontId="0" fillId="26" borderId="15" xfId="0" applyNumberFormat="1" applyFill="1" applyBorder="1" applyAlignment="1">
      <alignment horizontal="center" vertical="center" shrinkToFit="1"/>
    </xf>
    <xf numFmtId="0" fontId="0" fillId="26" borderId="25" xfId="0" applyFill="1" applyBorder="1" applyAlignment="1">
      <alignment horizontal="left" vertical="center" shrinkToFit="1"/>
    </xf>
    <xf numFmtId="0" fontId="0" fillId="26" borderId="57" xfId="0" applyFill="1" applyBorder="1" applyAlignment="1">
      <alignment horizontal="center" vertical="center"/>
    </xf>
    <xf numFmtId="56" fontId="0" fillId="24" borderId="20" xfId="0" applyNumberFormat="1" applyFont="1" applyFill="1" applyBorder="1" applyAlignment="1">
      <alignment horizontal="left" vertical="center" shrinkToFit="1"/>
    </xf>
    <xf numFmtId="20" fontId="0" fillId="24" borderId="15" xfId="0" applyNumberFormat="1" applyFont="1" applyFill="1" applyBorder="1" applyAlignment="1">
      <alignment horizontal="center" vertical="center" shrinkToFit="1"/>
    </xf>
    <xf numFmtId="0" fontId="0" fillId="24" borderId="25" xfId="0" applyFont="1" applyFill="1" applyBorder="1" applyAlignment="1">
      <alignment horizontal="left" vertical="center" shrinkToFit="1"/>
    </xf>
    <xf numFmtId="0" fontId="0" fillId="24" borderId="57" xfId="0" applyFont="1" applyFill="1" applyBorder="1" applyAlignment="1">
      <alignment horizontal="center" vertical="center"/>
    </xf>
    <xf numFmtId="0" fontId="0" fillId="24" borderId="25" xfId="0" applyFill="1" applyBorder="1" applyAlignment="1">
      <alignment vertical="center" shrinkToFit="1"/>
    </xf>
    <xf numFmtId="49" fontId="0" fillId="24" borderId="15" xfId="0" applyNumberFormat="1" applyFill="1" applyBorder="1" applyAlignment="1">
      <alignment vertical="center"/>
    </xf>
    <xf numFmtId="49" fontId="0" fillId="24" borderId="16" xfId="0" applyNumberFormat="1" applyFill="1" applyBorder="1" applyAlignment="1">
      <alignment vertical="center"/>
    </xf>
    <xf numFmtId="0" fontId="0" fillId="24" borderId="57" xfId="0" applyFill="1" applyBorder="1" applyAlignment="1">
      <alignment vertical="center"/>
    </xf>
    <xf numFmtId="182" fontId="0" fillId="24" borderId="20" xfId="0" applyNumberFormat="1" applyFill="1" applyBorder="1" applyAlignment="1">
      <alignment horizontal="left" vertical="center" shrinkToFit="1"/>
    </xf>
    <xf numFmtId="49" fontId="0" fillId="24" borderId="15" xfId="0" applyNumberFormat="1" applyFill="1" applyBorder="1" applyAlignment="1">
      <alignment horizontal="center" vertical="center"/>
    </xf>
    <xf numFmtId="49" fontId="0" fillId="24" borderId="16" xfId="0" applyNumberFormat="1" applyFill="1" applyBorder="1" applyAlignment="1">
      <alignment horizontal="center" vertical="center"/>
    </xf>
    <xf numFmtId="0" fontId="0" fillId="24" borderId="27" xfId="0" applyFont="1" applyFill="1" applyBorder="1" applyAlignment="1">
      <alignment horizontal="left" vertical="center"/>
    </xf>
    <xf numFmtId="0" fontId="0" fillId="24" borderId="15" xfId="0" applyFont="1" applyFill="1" applyBorder="1" applyAlignment="1">
      <alignment horizontal="left" vertical="center"/>
    </xf>
    <xf numFmtId="0" fontId="0" fillId="24" borderId="16" xfId="0" applyFont="1" applyFill="1" applyBorder="1" applyAlignment="1">
      <alignment horizontal="left" vertical="center"/>
    </xf>
    <xf numFmtId="0" fontId="0" fillId="24" borderId="27" xfId="0" applyFill="1" applyBorder="1" applyAlignment="1">
      <alignment horizontal="left" vertical="center"/>
    </xf>
    <xf numFmtId="0" fontId="0" fillId="24" borderId="15" xfId="0" applyFill="1" applyBorder="1" applyAlignment="1">
      <alignment horizontal="left" vertical="center"/>
    </xf>
    <xf numFmtId="0" fontId="0" fillId="24" borderId="16" xfId="0" applyFill="1" applyBorder="1" applyAlignment="1">
      <alignment horizontal="left" vertical="center"/>
    </xf>
    <xf numFmtId="49" fontId="0" fillId="24" borderId="15" xfId="0" applyNumberFormat="1" applyFill="1" applyBorder="1" applyAlignment="1">
      <alignment horizontal="center" vertical="center"/>
    </xf>
    <xf numFmtId="49" fontId="0" fillId="24" borderId="16" xfId="0" applyNumberFormat="1" applyFill="1" applyBorder="1" applyAlignment="1">
      <alignment horizontal="center" vertical="center"/>
    </xf>
    <xf numFmtId="49" fontId="0" fillId="24" borderId="15" xfId="0" applyNumberFormat="1" applyFill="1" applyBorder="1" applyAlignment="1">
      <alignment horizontal="center" vertical="center"/>
    </xf>
    <xf numFmtId="49" fontId="0" fillId="24" borderId="16" xfId="0" applyNumberFormat="1" applyFill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20" fontId="0" fillId="24" borderId="20" xfId="0" applyNumberFormat="1" applyFill="1" applyBorder="1" applyAlignment="1">
      <alignment horizontal="left" vertical="center" shrinkToFit="1"/>
    </xf>
    <xf numFmtId="183" fontId="0" fillId="0" borderId="0" xfId="0" applyNumberFormat="1" applyAlignment="1">
      <alignment horizontal="center" vertical="center" shrinkToFit="1"/>
    </xf>
    <xf numFmtId="184" fontId="0" fillId="0" borderId="0" xfId="0" applyNumberFormat="1" applyAlignment="1">
      <alignment horizontal="center" vertical="center" shrinkToFit="1"/>
    </xf>
    <xf numFmtId="183" fontId="0" fillId="0" borderId="20" xfId="0" applyNumberFormat="1" applyBorder="1" applyAlignment="1">
      <alignment horizontal="center" vertical="center" shrinkToFit="1"/>
    </xf>
    <xf numFmtId="49" fontId="0" fillId="24" borderId="15" xfId="0" applyNumberFormat="1" applyFill="1" applyBorder="1" applyAlignment="1">
      <alignment horizontal="center" vertical="center"/>
    </xf>
    <xf numFmtId="49" fontId="0" fillId="24" borderId="16" xfId="0" applyNumberFormat="1" applyFill="1" applyBorder="1" applyAlignment="1">
      <alignment horizontal="center" vertical="center"/>
    </xf>
    <xf numFmtId="49" fontId="0" fillId="26" borderId="15" xfId="0" applyNumberFormat="1" applyFill="1" applyBorder="1" applyAlignment="1">
      <alignment horizontal="center" vertical="center"/>
    </xf>
    <xf numFmtId="49" fontId="0" fillId="26" borderId="16" xfId="0" applyNumberFormat="1" applyFill="1" applyBorder="1" applyAlignment="1">
      <alignment horizontal="center" vertical="center"/>
    </xf>
    <xf numFmtId="184" fontId="0" fillId="0" borderId="20" xfId="0" applyNumberFormat="1" applyBorder="1" applyAlignment="1">
      <alignment horizontal="center" vertical="center" shrinkToFit="1"/>
    </xf>
    <xf numFmtId="183" fontId="0" fillId="0" borderId="28" xfId="0" applyNumberFormat="1" applyBorder="1" applyAlignment="1">
      <alignment horizontal="center" vertical="center" shrinkToFit="1"/>
    </xf>
    <xf numFmtId="184" fontId="0" fillId="0" borderId="28" xfId="0" applyNumberFormat="1" applyBorder="1" applyAlignment="1">
      <alignment horizontal="center" vertical="center" shrinkToFit="1"/>
    </xf>
    <xf numFmtId="183" fontId="0" fillId="0" borderId="10" xfId="0" applyNumberFormat="1" applyBorder="1" applyAlignment="1">
      <alignment horizontal="center" vertical="center" shrinkToFit="1"/>
    </xf>
    <xf numFmtId="183" fontId="0" fillId="0" borderId="11" xfId="0" applyNumberFormat="1" applyBorder="1" applyAlignment="1">
      <alignment horizontal="center" vertical="center" shrinkToFit="1"/>
    </xf>
    <xf numFmtId="183" fontId="0" fillId="0" borderId="40" xfId="0" applyNumberFormat="1" applyBorder="1" applyAlignment="1">
      <alignment horizontal="center" vertical="center" shrinkToFit="1"/>
    </xf>
    <xf numFmtId="183" fontId="0" fillId="0" borderId="39" xfId="0" applyNumberForma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184" fontId="0" fillId="0" borderId="10" xfId="0" applyNumberFormat="1" applyBorder="1" applyAlignment="1">
      <alignment horizontal="center" vertical="center" shrinkToFit="1"/>
    </xf>
    <xf numFmtId="184" fontId="0" fillId="0" borderId="11" xfId="0" applyNumberFormat="1" applyBorder="1" applyAlignment="1">
      <alignment horizontal="center" vertical="center" shrinkToFit="1"/>
    </xf>
    <xf numFmtId="177" fontId="4" fillId="24" borderId="24" xfId="0" applyNumberFormat="1" applyFont="1" applyFill="1" applyBorder="1" applyAlignment="1">
      <alignment horizontal="center" vertical="center" shrinkToFit="1"/>
    </xf>
    <xf numFmtId="179" fontId="4" fillId="24" borderId="13" xfId="0" applyNumberFormat="1" applyFont="1" applyFill="1" applyBorder="1" applyAlignment="1">
      <alignment horizontal="center" vertical="center" shrinkToFit="1"/>
    </xf>
    <xf numFmtId="178" fontId="4" fillId="24" borderId="14" xfId="0" applyNumberFormat="1" applyFont="1" applyFill="1" applyBorder="1" applyAlignment="1">
      <alignment horizontal="center" vertical="center" shrinkToFit="1"/>
    </xf>
    <xf numFmtId="180" fontId="5" fillId="24" borderId="32" xfId="0" applyNumberFormat="1" applyFont="1" applyFill="1" applyBorder="1" applyAlignment="1">
      <alignment horizontal="center" vertical="center" shrinkToFit="1"/>
    </xf>
    <xf numFmtId="181" fontId="5" fillId="24" borderId="32" xfId="0" applyNumberFormat="1" applyFont="1" applyFill="1" applyBorder="1" applyAlignment="1">
      <alignment horizontal="center" vertical="center" shrinkToFit="1"/>
    </xf>
    <xf numFmtId="184" fontId="0" fillId="24" borderId="20" xfId="0" applyNumberFormat="1" applyFill="1" applyBorder="1" applyAlignment="1">
      <alignment horizontal="center" vertical="center" shrinkToFit="1"/>
    </xf>
    <xf numFmtId="183" fontId="0" fillId="24" borderId="20" xfId="0" applyNumberFormat="1" applyFill="1" applyBorder="1" applyAlignment="1">
      <alignment horizontal="center" vertical="center" shrinkToFit="1"/>
    </xf>
    <xf numFmtId="0" fontId="30" fillId="24" borderId="0" xfId="0" applyFont="1" applyFill="1"/>
    <xf numFmtId="177" fontId="31" fillId="24" borderId="27" xfId="0" applyNumberFormat="1" applyFont="1" applyFill="1" applyBorder="1" applyAlignment="1">
      <alignment horizontal="center" vertical="center" shrinkToFit="1"/>
    </xf>
    <xf numFmtId="179" fontId="31" fillId="24" borderId="15" xfId="0" applyNumberFormat="1" applyFont="1" applyFill="1" applyBorder="1" applyAlignment="1">
      <alignment horizontal="center" vertical="center" shrinkToFit="1"/>
    </xf>
    <xf numFmtId="178" fontId="31" fillId="24" borderId="16" xfId="0" applyNumberFormat="1" applyFont="1" applyFill="1" applyBorder="1" applyAlignment="1">
      <alignment horizontal="center" vertical="center" shrinkToFit="1"/>
    </xf>
    <xf numFmtId="176" fontId="32" fillId="24" borderId="33" xfId="0" applyNumberFormat="1" applyFont="1" applyFill="1" applyBorder="1" applyAlignment="1">
      <alignment horizontal="center" vertical="center" shrinkToFit="1"/>
    </xf>
    <xf numFmtId="0" fontId="30" fillId="24" borderId="0" xfId="0" applyFont="1" applyFill="1" applyAlignment="1">
      <alignment horizontal="left" vertical="center"/>
    </xf>
    <xf numFmtId="176" fontId="5" fillId="24" borderId="32" xfId="0" applyNumberFormat="1" applyFont="1" applyFill="1" applyBorder="1" applyAlignment="1">
      <alignment horizontal="center" vertical="center" shrinkToFit="1"/>
    </xf>
    <xf numFmtId="0" fontId="30" fillId="24" borderId="0" xfId="0" applyFont="1" applyFill="1" applyAlignment="1">
      <alignment horizontal="center" vertical="center" shrinkToFit="1"/>
    </xf>
    <xf numFmtId="49" fontId="0" fillId="0" borderId="15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24" borderId="27" xfId="0" applyFill="1" applyBorder="1" applyAlignment="1">
      <alignment horizontal="left" vertical="center"/>
    </xf>
    <xf numFmtId="0" fontId="0" fillId="24" borderId="15" xfId="0" applyFill="1" applyBorder="1" applyAlignment="1">
      <alignment horizontal="left" vertical="center"/>
    </xf>
    <xf numFmtId="0" fontId="0" fillId="24" borderId="16" xfId="0" applyFill="1" applyBorder="1" applyAlignment="1">
      <alignment horizontal="left" vertical="center"/>
    </xf>
    <xf numFmtId="49" fontId="0" fillId="24" borderId="15" xfId="0" applyNumberFormat="1" applyFill="1" applyBorder="1" applyAlignment="1">
      <alignment horizontal="center" vertical="center"/>
    </xf>
    <xf numFmtId="49" fontId="0" fillId="24" borderId="16" xfId="0" applyNumberFormat="1" applyFill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0" fillId="0" borderId="2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26" borderId="27" xfId="0" applyFill="1" applyBorder="1" applyAlignment="1">
      <alignment horizontal="left" vertical="center"/>
    </xf>
    <xf numFmtId="0" fontId="0" fillId="26" borderId="15" xfId="0" applyFill="1" applyBorder="1" applyAlignment="1">
      <alignment horizontal="left" vertical="center"/>
    </xf>
    <xf numFmtId="0" fontId="0" fillId="26" borderId="16" xfId="0" applyFill="1" applyBorder="1" applyAlignment="1">
      <alignment horizontal="left" vertical="center"/>
    </xf>
    <xf numFmtId="49" fontId="0" fillId="26" borderId="15" xfId="0" applyNumberFormat="1" applyFill="1" applyBorder="1" applyAlignment="1">
      <alignment horizontal="center" vertical="center"/>
    </xf>
    <xf numFmtId="49" fontId="0" fillId="26" borderId="16" xfId="0" applyNumberFormat="1" applyFill="1" applyBorder="1" applyAlignment="1">
      <alignment horizontal="center" vertical="center"/>
    </xf>
    <xf numFmtId="176" fontId="0" fillId="25" borderId="63" xfId="0" applyNumberFormat="1" applyFill="1" applyBorder="1" applyAlignment="1">
      <alignment horizontal="left" vertical="center"/>
    </xf>
    <xf numFmtId="176" fontId="0" fillId="25" borderId="30" xfId="0" applyNumberFormat="1" applyFill="1" applyBorder="1" applyAlignment="1">
      <alignment horizontal="left" vertical="center"/>
    </xf>
    <xf numFmtId="0" fontId="0" fillId="24" borderId="24" xfId="0" applyFill="1" applyBorder="1" applyAlignment="1">
      <alignment horizontal="left" vertical="center"/>
    </xf>
    <xf numFmtId="0" fontId="0" fillId="24" borderId="13" xfId="0" applyFill="1" applyBorder="1" applyAlignment="1">
      <alignment horizontal="left" vertical="center"/>
    </xf>
    <xf numFmtId="0" fontId="0" fillId="24" borderId="14" xfId="0" applyFill="1" applyBorder="1" applyAlignment="1">
      <alignment horizontal="left" vertical="center"/>
    </xf>
    <xf numFmtId="179" fontId="4" fillId="0" borderId="0" xfId="0" applyNumberFormat="1" applyFont="1" applyAlignment="1">
      <alignment horizontal="center" vertical="center" shrinkToFit="1"/>
    </xf>
    <xf numFmtId="176" fontId="1" fillId="0" borderId="10" xfId="0" applyNumberFormat="1" applyFont="1" applyBorder="1" applyAlignment="1">
      <alignment horizontal="center" vertical="center" shrinkToFit="1"/>
    </xf>
    <xf numFmtId="176" fontId="1" fillId="0" borderId="35" xfId="0" applyNumberFormat="1" applyFont="1" applyBorder="1" applyAlignment="1">
      <alignment horizontal="center" vertical="center" shrinkToFit="1"/>
    </xf>
    <xf numFmtId="176" fontId="1" fillId="0" borderId="40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176" fontId="5" fillId="0" borderId="39" xfId="0" applyNumberFormat="1" applyFont="1" applyBorder="1" applyAlignment="1">
      <alignment horizontal="center" vertical="center" shrinkToFit="1"/>
    </xf>
    <xf numFmtId="176" fontId="5" fillId="0" borderId="35" xfId="0" applyNumberFormat="1" applyFont="1" applyBorder="1" applyAlignment="1">
      <alignment horizontal="center" vertical="center" shrinkToFit="1"/>
    </xf>
    <xf numFmtId="176" fontId="5" fillId="0" borderId="40" xfId="0" applyNumberFormat="1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0" fillId="0" borderId="63" xfId="0" applyBorder="1" applyAlignment="1">
      <alignment horizontal="center" vertical="center"/>
    </xf>
    <xf numFmtId="49" fontId="0" fillId="24" borderId="24" xfId="0" applyNumberFormat="1" applyFill="1" applyBorder="1" applyAlignment="1">
      <alignment horizontal="center" vertical="center"/>
    </xf>
    <xf numFmtId="49" fontId="0" fillId="24" borderId="14" xfId="0" applyNumberFormat="1" applyFill="1" applyBorder="1" applyAlignment="1">
      <alignment horizontal="center" vertical="center"/>
    </xf>
    <xf numFmtId="176" fontId="0" fillId="0" borderId="27" xfId="0" applyNumberFormat="1" applyBorder="1" applyAlignment="1">
      <alignment horizontal="left" vertical="center" shrinkToFit="1"/>
    </xf>
    <xf numFmtId="176" fontId="0" fillId="0" borderId="15" xfId="0" applyNumberFormat="1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176" fontId="0" fillId="24" borderId="27" xfId="0" applyNumberFormat="1" applyFill="1" applyBorder="1" applyAlignment="1">
      <alignment horizontal="left" vertical="center" wrapText="1"/>
    </xf>
    <xf numFmtId="176" fontId="0" fillId="24" borderId="15" xfId="0" applyNumberFormat="1" applyFill="1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 shrinkToFit="1"/>
    </xf>
    <xf numFmtId="176" fontId="0" fillId="0" borderId="46" xfId="0" applyNumberFormat="1" applyBorder="1" applyAlignment="1">
      <alignment horizontal="left" vertical="center" shrinkToFit="1"/>
    </xf>
    <xf numFmtId="0" fontId="0" fillId="0" borderId="46" xfId="0" applyBorder="1" applyAlignment="1">
      <alignment horizontal="left" vertical="center" shrinkToFit="1"/>
    </xf>
    <xf numFmtId="176" fontId="0" fillId="0" borderId="24" xfId="0" applyNumberFormat="1" applyBorder="1" applyAlignment="1">
      <alignment horizontal="left" vertical="center" shrinkToFit="1"/>
    </xf>
    <xf numFmtId="176" fontId="1" fillId="0" borderId="13" xfId="0" applyNumberFormat="1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176" fontId="0" fillId="24" borderId="27" xfId="0" applyNumberFormat="1" applyFill="1" applyBorder="1" applyAlignment="1">
      <alignment horizontal="left" vertical="center"/>
    </xf>
    <xf numFmtId="176" fontId="0" fillId="24" borderId="16" xfId="0" applyNumberFormat="1" applyFill="1" applyBorder="1" applyAlignment="1">
      <alignment horizontal="left" vertical="center"/>
    </xf>
    <xf numFmtId="176" fontId="0" fillId="25" borderId="62" xfId="0" applyNumberFormat="1" applyFill="1" applyBorder="1" applyAlignment="1">
      <alignment horizontal="left" vertical="center"/>
    </xf>
    <xf numFmtId="176" fontId="0" fillId="24" borderId="27" xfId="0" applyNumberFormat="1" applyFill="1" applyBorder="1" applyAlignment="1">
      <alignment horizontal="left" vertical="center" shrinkToFit="1"/>
    </xf>
    <xf numFmtId="176" fontId="0" fillId="24" borderId="15" xfId="0" applyNumberFormat="1" applyFill="1" applyBorder="1" applyAlignment="1">
      <alignment horizontal="left" vertical="center" shrinkToFit="1"/>
    </xf>
    <xf numFmtId="0" fontId="0" fillId="24" borderId="16" xfId="0" applyFill="1" applyBorder="1" applyAlignment="1">
      <alignment horizontal="left" vertical="center" shrinkToFit="1"/>
    </xf>
    <xf numFmtId="179" fontId="4" fillId="0" borderId="0" xfId="0" applyNumberFormat="1" applyFont="1" applyBorder="1" applyAlignment="1">
      <alignment horizontal="center" vertical="center" shrinkToFit="1"/>
    </xf>
    <xf numFmtId="179" fontId="4" fillId="0" borderId="45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176" fontId="1" fillId="0" borderId="64" xfId="0" applyNumberFormat="1" applyFont="1" applyBorder="1" applyAlignment="1">
      <alignment horizontal="center" vertical="center" shrinkToFit="1"/>
    </xf>
    <xf numFmtId="176" fontId="1" fillId="0" borderId="17" xfId="0" applyNumberFormat="1" applyFont="1" applyBorder="1" applyAlignment="1">
      <alignment horizontal="center" vertical="center" shrinkToFit="1"/>
    </xf>
    <xf numFmtId="176" fontId="1" fillId="0" borderId="61" xfId="0" applyNumberFormat="1" applyFont="1" applyBorder="1" applyAlignment="1">
      <alignment horizontal="center" vertical="center" shrinkToFit="1"/>
    </xf>
    <xf numFmtId="176" fontId="5" fillId="0" borderId="64" xfId="0" applyNumberFormat="1" applyFont="1" applyBorder="1" applyAlignment="1">
      <alignment horizontal="center" vertical="center" shrinkToFit="1"/>
    </xf>
    <xf numFmtId="176" fontId="5" fillId="0" borderId="17" xfId="0" applyNumberFormat="1" applyFont="1" applyBorder="1" applyAlignment="1">
      <alignment horizontal="center" vertical="center" shrinkToFit="1"/>
    </xf>
    <xf numFmtId="176" fontId="5" fillId="0" borderId="6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4" borderId="27" xfId="0" applyFill="1" applyBorder="1" applyAlignment="1">
      <alignment horizontal="left" vertical="center" wrapText="1"/>
    </xf>
    <xf numFmtId="176" fontId="0" fillId="25" borderId="69" xfId="0" applyNumberFormat="1" applyFill="1" applyBorder="1" applyAlignment="1">
      <alignment horizontal="left" vertical="center" shrinkToFit="1"/>
    </xf>
    <xf numFmtId="176" fontId="0" fillId="25" borderId="67" xfId="0" applyNumberFormat="1" applyFill="1" applyBorder="1" applyAlignment="1">
      <alignment horizontal="left" vertical="center" shrinkToFit="1"/>
    </xf>
    <xf numFmtId="176" fontId="0" fillId="25" borderId="70" xfId="0" applyNumberFormat="1" applyFill="1" applyBorder="1" applyAlignment="1">
      <alignment horizontal="left" vertical="center" shrinkToFit="1"/>
    </xf>
    <xf numFmtId="179" fontId="4" fillId="0" borderId="65" xfId="0" applyNumberFormat="1" applyFont="1" applyBorder="1" applyAlignment="1">
      <alignment horizontal="center" vertical="center" shrinkToFit="1"/>
    </xf>
    <xf numFmtId="179" fontId="4" fillId="0" borderId="66" xfId="0" applyNumberFormat="1" applyFont="1" applyBorder="1" applyAlignment="1">
      <alignment horizontal="center" vertical="center" shrinkToFit="1"/>
    </xf>
    <xf numFmtId="0" fontId="0" fillId="0" borderId="47" xfId="0" applyBorder="1" applyAlignment="1">
      <alignment horizontal="left" vertical="center" shrinkToFit="1"/>
    </xf>
    <xf numFmtId="176" fontId="0" fillId="0" borderId="16" xfId="0" applyNumberFormat="1" applyBorder="1" applyAlignment="1">
      <alignment horizontal="left" vertical="center" shrinkToFit="1"/>
    </xf>
    <xf numFmtId="176" fontId="0" fillId="24" borderId="16" xfId="0" applyNumberFormat="1" applyFill="1" applyBorder="1" applyAlignment="1">
      <alignment horizontal="left" vertical="center" shrinkToFit="1"/>
    </xf>
    <xf numFmtId="0" fontId="4" fillId="0" borderId="67" xfId="0" applyFont="1" applyBorder="1" applyAlignment="1">
      <alignment horizontal="right" vertical="center" shrinkToFit="1"/>
    </xf>
    <xf numFmtId="176" fontId="0" fillId="0" borderId="13" xfId="0" applyNumberFormat="1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180" fontId="0" fillId="0" borderId="0" xfId="0" applyNumberFormat="1" applyAlignment="1">
      <alignment horizontal="center" vertical="center" shrinkToFit="1"/>
    </xf>
    <xf numFmtId="176" fontId="0" fillId="25" borderId="27" xfId="0" applyNumberFormat="1" applyFill="1" applyBorder="1" applyAlignment="1">
      <alignment horizontal="left" vertical="center" shrinkToFit="1"/>
    </xf>
    <xf numFmtId="176" fontId="0" fillId="25" borderId="15" xfId="0" applyNumberFormat="1" applyFill="1" applyBorder="1" applyAlignment="1">
      <alignment horizontal="left" vertical="center" shrinkToFit="1"/>
    </xf>
    <xf numFmtId="176" fontId="0" fillId="25" borderId="16" xfId="0" applyNumberFormat="1" applyFill="1" applyBorder="1" applyAlignment="1">
      <alignment horizontal="left" vertical="center" shrinkToFit="1"/>
    </xf>
    <xf numFmtId="176" fontId="0" fillId="24" borderId="24" xfId="0" applyNumberFormat="1" applyFill="1" applyBorder="1" applyAlignment="1">
      <alignment horizontal="left" vertical="center" shrinkToFit="1"/>
    </xf>
    <xf numFmtId="176" fontId="0" fillId="24" borderId="13" xfId="0" applyNumberFormat="1" applyFill="1" applyBorder="1" applyAlignment="1">
      <alignment horizontal="left" vertical="center" shrinkToFit="1"/>
    </xf>
    <xf numFmtId="0" fontId="0" fillId="24" borderId="14" xfId="0" applyFill="1" applyBorder="1" applyAlignment="1">
      <alignment horizontal="left" vertical="center" shrinkToFit="1"/>
    </xf>
    <xf numFmtId="176" fontId="0" fillId="24" borderId="50" xfId="0" applyNumberFormat="1" applyFill="1" applyBorder="1" applyAlignment="1">
      <alignment horizontal="left" vertical="center" shrinkToFit="1"/>
    </xf>
    <xf numFmtId="176" fontId="0" fillId="24" borderId="46" xfId="0" applyNumberFormat="1" applyFill="1" applyBorder="1" applyAlignment="1">
      <alignment horizontal="left" vertical="center" shrinkToFit="1"/>
    </xf>
    <xf numFmtId="0" fontId="0" fillId="24" borderId="47" xfId="0" applyFill="1" applyBorder="1" applyAlignment="1">
      <alignment horizontal="left" vertical="center" shrinkToFit="1"/>
    </xf>
    <xf numFmtId="0" fontId="0" fillId="24" borderId="27" xfId="0" applyFont="1" applyFill="1" applyBorder="1" applyAlignment="1">
      <alignment horizontal="left" vertical="center"/>
    </xf>
    <xf numFmtId="0" fontId="0" fillId="24" borderId="15" xfId="0" applyFont="1" applyFill="1" applyBorder="1" applyAlignment="1">
      <alignment horizontal="left" vertical="center"/>
    </xf>
    <xf numFmtId="0" fontId="0" fillId="24" borderId="16" xfId="0" applyFont="1" applyFill="1" applyBorder="1" applyAlignment="1">
      <alignment horizontal="left" vertical="center"/>
    </xf>
    <xf numFmtId="0" fontId="0" fillId="24" borderId="27" xfId="0" applyFont="1" applyFill="1" applyBorder="1" applyAlignment="1">
      <alignment vertical="center"/>
    </xf>
    <xf numFmtId="0" fontId="0" fillId="24" borderId="15" xfId="0" applyFont="1" applyFill="1" applyBorder="1" applyAlignment="1">
      <alignment vertical="center"/>
    </xf>
    <xf numFmtId="0" fontId="0" fillId="24" borderId="16" xfId="0" applyFont="1" applyFill="1" applyBorder="1" applyAlignment="1">
      <alignment vertical="center"/>
    </xf>
    <xf numFmtId="0" fontId="0" fillId="24" borderId="24" xfId="0" applyFont="1" applyFill="1" applyBorder="1" applyAlignment="1">
      <alignment horizontal="left" vertical="center"/>
    </xf>
    <xf numFmtId="0" fontId="0" fillId="24" borderId="13" xfId="0" applyFont="1" applyFill="1" applyBorder="1" applyAlignment="1">
      <alignment horizontal="left" vertical="center"/>
    </xf>
    <xf numFmtId="0" fontId="0" fillId="24" borderId="14" xfId="0" applyFont="1" applyFill="1" applyBorder="1" applyAlignment="1">
      <alignment horizontal="left" vertical="center"/>
    </xf>
    <xf numFmtId="0" fontId="0" fillId="0" borderId="20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49" fontId="0" fillId="24" borderId="24" xfId="0" applyNumberFormat="1" applyFont="1" applyFill="1" applyBorder="1" applyAlignment="1">
      <alignment horizontal="center" vertical="center"/>
    </xf>
    <xf numFmtId="49" fontId="0" fillId="24" borderId="14" xfId="0" applyNumberFormat="1" applyFont="1" applyFill="1" applyBorder="1" applyAlignment="1">
      <alignment horizontal="center" vertical="center"/>
    </xf>
    <xf numFmtId="0" fontId="0" fillId="26" borderId="27" xfId="0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/>
    </xf>
    <xf numFmtId="0" fontId="0" fillId="26" borderId="16" xfId="0" applyFill="1" applyBorder="1" applyAlignment="1">
      <alignment horizontal="center" vertical="center"/>
    </xf>
    <xf numFmtId="0" fontId="0" fillId="24" borderId="27" xfId="0" applyFill="1" applyBorder="1" applyAlignment="1">
      <alignment vertical="center"/>
    </xf>
    <xf numFmtId="0" fontId="0" fillId="24" borderId="15" xfId="0" applyFill="1" applyBorder="1" applyAlignment="1">
      <alignment vertical="center"/>
    </xf>
    <xf numFmtId="0" fontId="0" fillId="24" borderId="16" xfId="0" applyFill="1" applyBorder="1" applyAlignment="1">
      <alignment vertical="center"/>
    </xf>
    <xf numFmtId="0" fontId="27" fillId="24" borderId="24" xfId="0" applyFont="1" applyFill="1" applyBorder="1" applyAlignment="1">
      <alignment horizontal="left" vertical="center"/>
    </xf>
    <xf numFmtId="0" fontId="27" fillId="24" borderId="13" xfId="0" applyFont="1" applyFill="1" applyBorder="1" applyAlignment="1">
      <alignment horizontal="left" vertical="center"/>
    </xf>
    <xf numFmtId="0" fontId="27" fillId="24" borderId="14" xfId="0" applyFont="1" applyFill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4" xfId="41" xr:uid="{00000000-0005-0000-0000-000029000000}"/>
    <cellStyle name="良い" xfId="42" builtinId="26" customBuiltin="1"/>
  </cellStyles>
  <dxfs count="0"/>
  <tableStyles count="0" defaultTableStyle="TableStyleMedium2" defaultPivotStyle="PivotStyleLight16"/>
  <colors>
    <mruColors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15240</xdr:colOff>
      <xdr:row>1</xdr:row>
      <xdr:rowOff>7620</xdr:rowOff>
    </xdr:to>
    <xdr:sp macro="" textlink="">
      <xdr:nvSpPr>
        <xdr:cNvPr id="1026" name="Rectangle 4">
          <a:extLst>
            <a:ext uri="{FF2B5EF4-FFF2-40B4-BE49-F238E27FC236}">
              <a16:creationId xmlns:a16="http://schemas.microsoft.com/office/drawing/2014/main" id="{A49EC651-ACBE-4301-8FBE-D6BD33C544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263640" cy="40386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22860</xdr:colOff>
      <xdr:row>1</xdr:row>
      <xdr:rowOff>0</xdr:rowOff>
    </xdr:to>
    <xdr:sp macro="" textlink="">
      <xdr:nvSpPr>
        <xdr:cNvPr id="2049" name="Rectangle 2">
          <a:extLst>
            <a:ext uri="{FF2B5EF4-FFF2-40B4-BE49-F238E27FC236}">
              <a16:creationId xmlns:a16="http://schemas.microsoft.com/office/drawing/2014/main" id="{29781FEE-692F-4339-B6B9-30C5610C3B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271260" cy="39624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22860</xdr:colOff>
      <xdr:row>1</xdr:row>
      <xdr:rowOff>0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80718A07-9B13-4C52-848C-518084BF3D3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271260" cy="39624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22860</xdr:colOff>
      <xdr:row>1</xdr:row>
      <xdr:rowOff>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AEFF5B91-E520-42B2-9929-BDD4CCD253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271260" cy="39624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22860</xdr:colOff>
      <xdr:row>1</xdr:row>
      <xdr:rowOff>0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C3947A8E-447A-4F14-A9C0-1BD3C0E971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271260" cy="39624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22860</xdr:colOff>
      <xdr:row>1</xdr:row>
      <xdr:rowOff>0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731ACFE4-7381-4681-95F3-D0BF2C3EC3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271260" cy="39624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22860</xdr:colOff>
      <xdr:row>1</xdr:row>
      <xdr:rowOff>0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19191592-6FE6-4D3F-86F6-0570D12BC7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271260" cy="39624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22860</xdr:colOff>
      <xdr:row>1</xdr:row>
      <xdr:rowOff>0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E54AD8F1-E79E-44D1-9854-85970E549D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271260" cy="39624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tabSelected="1" zoomScaleNormal="100" workbookViewId="0">
      <selection activeCell="M7" sqref="M7"/>
    </sheetView>
  </sheetViews>
  <sheetFormatPr defaultColWidth="9" defaultRowHeight="13.2" x14ac:dyDescent="0.2"/>
  <cols>
    <col min="1" max="1" width="8.33203125" style="2" customWidth="1"/>
    <col min="2" max="2" width="6.77734375" style="2" customWidth="1"/>
    <col min="3" max="3" width="13.77734375" style="2" customWidth="1"/>
    <col min="4" max="12" width="5.109375" style="1" customWidth="1"/>
    <col min="13" max="14" width="8.109375" style="1" customWidth="1"/>
    <col min="15" max="15" width="8.88671875" style="1" customWidth="1"/>
    <col min="16" max="19" width="4.77734375" style="1" customWidth="1"/>
    <col min="20" max="20" width="8.88671875" style="1" customWidth="1"/>
    <col min="21" max="16384" width="9" style="1"/>
  </cols>
  <sheetData>
    <row r="1" spans="1:26" ht="31.5" customHeight="1" x14ac:dyDescent="0.2">
      <c r="A1" s="252" t="s">
        <v>100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26" ht="18" customHeight="1" x14ac:dyDescent="0.2">
      <c r="A2" s="271" t="s">
        <v>138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</row>
    <row r="3" spans="1:26" ht="15" thickBot="1" x14ac:dyDescent="0.25">
      <c r="A3" s="275" t="s">
        <v>4</v>
      </c>
      <c r="B3" s="275"/>
      <c r="C3" s="275"/>
      <c r="M3" s="278" t="s">
        <v>253</v>
      </c>
      <c r="N3" s="278"/>
      <c r="O3" s="278"/>
      <c r="P3" s="80"/>
      <c r="Q3" s="80"/>
      <c r="R3" s="80"/>
      <c r="S3" s="80"/>
      <c r="T3" s="270" t="s">
        <v>10</v>
      </c>
      <c r="U3" s="270"/>
      <c r="V3" s="270"/>
      <c r="W3" s="270"/>
    </row>
    <row r="4" spans="1:26" s="21" customFormat="1" ht="26.4" customHeight="1" thickBot="1" x14ac:dyDescent="0.2">
      <c r="A4" s="267"/>
      <c r="B4" s="268"/>
      <c r="C4" s="269"/>
      <c r="D4" s="48" t="s">
        <v>22</v>
      </c>
      <c r="E4" s="39" t="s">
        <v>87</v>
      </c>
      <c r="F4" s="39" t="s">
        <v>103</v>
      </c>
      <c r="G4" s="39" t="s">
        <v>30</v>
      </c>
      <c r="H4" s="153" t="s">
        <v>71</v>
      </c>
      <c r="I4" s="72" t="s">
        <v>27</v>
      </c>
      <c r="J4" s="272" t="s">
        <v>5</v>
      </c>
      <c r="K4" s="273"/>
      <c r="L4" s="274"/>
      <c r="M4" s="5" t="s">
        <v>0</v>
      </c>
      <c r="N4" s="5" t="s">
        <v>16</v>
      </c>
      <c r="O4" s="83"/>
      <c r="P4" s="83" t="s">
        <v>66</v>
      </c>
      <c r="Q4" s="83" t="s">
        <v>63</v>
      </c>
      <c r="R4" s="83" t="s">
        <v>64</v>
      </c>
      <c r="S4" s="83" t="s">
        <v>65</v>
      </c>
      <c r="T4" s="100" t="s">
        <v>11</v>
      </c>
      <c r="U4" s="101"/>
      <c r="V4" s="101"/>
      <c r="W4" s="101"/>
      <c r="X4" s="99"/>
      <c r="Y4" s="99"/>
      <c r="Z4" s="99"/>
    </row>
    <row r="5" spans="1:26" ht="20.25" customHeight="1" x14ac:dyDescent="0.15">
      <c r="A5" s="287" t="s">
        <v>99</v>
      </c>
      <c r="B5" s="288"/>
      <c r="C5" s="289"/>
      <c r="D5" s="84"/>
      <c r="E5" s="85" t="s">
        <v>144</v>
      </c>
      <c r="F5" s="85" t="s">
        <v>145</v>
      </c>
      <c r="G5" s="86" t="s">
        <v>144</v>
      </c>
      <c r="H5" s="166" t="s">
        <v>145</v>
      </c>
      <c r="I5" s="117"/>
      <c r="J5" s="91">
        <f t="shared" ref="J5:J10" si="0">COUNTIF(D5:I5,"○")</f>
        <v>2</v>
      </c>
      <c r="K5" s="87">
        <f t="shared" ref="K5:K10" si="1">COUNTIF(D5:I5,"●")</f>
        <v>2</v>
      </c>
      <c r="L5" s="93">
        <f t="shared" ref="L5:L10" si="2">COUNTIF(D5:I5,"△")</f>
        <v>0</v>
      </c>
      <c r="M5" s="88">
        <f>COUNTIF(D5:H5,"")-1</f>
        <v>0</v>
      </c>
      <c r="N5" s="95">
        <v>3</v>
      </c>
      <c r="O5" s="78" t="s">
        <v>27</v>
      </c>
      <c r="P5" s="78">
        <f t="shared" ref="P5:P9" si="3">J5*3</f>
        <v>6</v>
      </c>
      <c r="Q5" s="78" t="s">
        <v>27</v>
      </c>
      <c r="R5" s="78" t="s">
        <v>27</v>
      </c>
      <c r="S5" s="98" t="e">
        <f>Q5-R5</f>
        <v>#VALUE!</v>
      </c>
      <c r="T5" s="100" t="s">
        <v>12</v>
      </c>
      <c r="U5" s="101"/>
      <c r="V5" s="101"/>
      <c r="W5" s="101"/>
      <c r="X5" s="99"/>
      <c r="Y5" s="99"/>
      <c r="Z5" s="99"/>
    </row>
    <row r="6" spans="1:26" ht="20.25" customHeight="1" x14ac:dyDescent="0.15">
      <c r="A6" s="287" t="s">
        <v>101</v>
      </c>
      <c r="B6" s="288"/>
      <c r="C6" s="289"/>
      <c r="D6" s="56" t="s">
        <v>145</v>
      </c>
      <c r="E6" s="41"/>
      <c r="F6" s="42" t="s">
        <v>145</v>
      </c>
      <c r="G6" s="42" t="s">
        <v>144</v>
      </c>
      <c r="H6" s="167" t="s">
        <v>145</v>
      </c>
      <c r="I6" s="118"/>
      <c r="J6" s="92">
        <f>COUNTIF(D6:H6,"○")</f>
        <v>3</v>
      </c>
      <c r="K6" s="8">
        <f t="shared" si="1"/>
        <v>1</v>
      </c>
      <c r="L6" s="94">
        <f t="shared" si="2"/>
        <v>0</v>
      </c>
      <c r="M6" s="33">
        <f>COUNTIF(D6:H6,"")-1</f>
        <v>0</v>
      </c>
      <c r="N6" s="36">
        <v>2</v>
      </c>
      <c r="O6" s="78" t="s">
        <v>27</v>
      </c>
      <c r="P6" s="78">
        <f t="shared" si="3"/>
        <v>9</v>
      </c>
      <c r="Q6" s="78" t="s">
        <v>27</v>
      </c>
      <c r="R6" s="78" t="s">
        <v>27</v>
      </c>
      <c r="S6" s="98" t="e">
        <f>Q6-R6</f>
        <v>#VALUE!</v>
      </c>
      <c r="T6" s="100" t="s">
        <v>13</v>
      </c>
      <c r="U6" s="101"/>
      <c r="V6" s="101"/>
      <c r="W6" s="101"/>
      <c r="X6" s="99"/>
      <c r="Y6" s="99"/>
      <c r="Z6" s="99"/>
    </row>
    <row r="7" spans="1:26" ht="20.25" customHeight="1" x14ac:dyDescent="0.15">
      <c r="A7" s="282" t="s">
        <v>102</v>
      </c>
      <c r="B7" s="283"/>
      <c r="C7" s="284"/>
      <c r="D7" s="56" t="s">
        <v>144</v>
      </c>
      <c r="E7" s="43" t="s">
        <v>144</v>
      </c>
      <c r="F7" s="41"/>
      <c r="G7" s="42" t="s">
        <v>144</v>
      </c>
      <c r="H7" s="167" t="s">
        <v>144</v>
      </c>
      <c r="I7" s="118"/>
      <c r="J7" s="92">
        <f t="shared" si="0"/>
        <v>0</v>
      </c>
      <c r="K7" s="8">
        <f t="shared" si="1"/>
        <v>4</v>
      </c>
      <c r="L7" s="94">
        <f t="shared" si="2"/>
        <v>0</v>
      </c>
      <c r="M7" s="33">
        <f>COUNTIF(D7:H7,"")-1</f>
        <v>0</v>
      </c>
      <c r="N7" s="36">
        <v>5</v>
      </c>
      <c r="O7" s="78" t="s">
        <v>27</v>
      </c>
      <c r="P7" s="78">
        <f t="shared" si="3"/>
        <v>0</v>
      </c>
      <c r="Q7" s="78" t="s">
        <v>27</v>
      </c>
      <c r="R7" s="78" t="s">
        <v>27</v>
      </c>
      <c r="S7" s="98" t="e">
        <f>Q7-R7</f>
        <v>#VALUE!</v>
      </c>
      <c r="T7" s="100" t="s">
        <v>14</v>
      </c>
      <c r="U7" s="101"/>
      <c r="V7" s="101"/>
      <c r="W7" s="101"/>
      <c r="X7" s="99"/>
      <c r="Y7" s="99"/>
      <c r="Z7" s="99"/>
    </row>
    <row r="8" spans="1:26" ht="20.25" customHeight="1" x14ac:dyDescent="0.15">
      <c r="A8" s="282" t="s">
        <v>75</v>
      </c>
      <c r="B8" s="283"/>
      <c r="C8" s="284"/>
      <c r="D8" s="53" t="s">
        <v>145</v>
      </c>
      <c r="E8" s="43" t="s">
        <v>145</v>
      </c>
      <c r="F8" s="43" t="s">
        <v>145</v>
      </c>
      <c r="G8" s="41"/>
      <c r="H8" s="167" t="s">
        <v>145</v>
      </c>
      <c r="I8" s="119"/>
      <c r="J8" s="92">
        <f t="shared" si="0"/>
        <v>4</v>
      </c>
      <c r="K8" s="8">
        <f t="shared" si="1"/>
        <v>0</v>
      </c>
      <c r="L8" s="94">
        <f t="shared" si="2"/>
        <v>0</v>
      </c>
      <c r="M8" s="33">
        <f>COUNTIF(D8:H8,"")-1</f>
        <v>0</v>
      </c>
      <c r="N8" s="36">
        <v>1</v>
      </c>
      <c r="O8" s="78" t="s">
        <v>27</v>
      </c>
      <c r="P8" s="78">
        <f t="shared" si="3"/>
        <v>12</v>
      </c>
      <c r="Q8" s="78" t="s">
        <v>27</v>
      </c>
      <c r="R8" s="78" t="s">
        <v>27</v>
      </c>
      <c r="S8" s="98" t="e">
        <f>Q8-R8</f>
        <v>#VALUE!</v>
      </c>
      <c r="T8" s="100" t="s">
        <v>15</v>
      </c>
      <c r="U8" s="101"/>
      <c r="V8" s="101"/>
      <c r="W8" s="101"/>
      <c r="X8" s="99"/>
      <c r="Y8" s="99"/>
      <c r="Z8" s="99"/>
    </row>
    <row r="9" spans="1:26" ht="20.25" customHeight="1" x14ac:dyDescent="0.2">
      <c r="A9" s="285" t="s">
        <v>83</v>
      </c>
      <c r="B9" s="286"/>
      <c r="C9" s="286"/>
      <c r="D9" s="162" t="s">
        <v>144</v>
      </c>
      <c r="E9" s="163" t="s">
        <v>144</v>
      </c>
      <c r="F9" s="164" t="s">
        <v>145</v>
      </c>
      <c r="G9" s="164" t="s">
        <v>144</v>
      </c>
      <c r="H9" s="165"/>
      <c r="I9" s="118"/>
      <c r="J9" s="169">
        <f t="shared" si="0"/>
        <v>1</v>
      </c>
      <c r="K9" s="170">
        <f t="shared" si="1"/>
        <v>3</v>
      </c>
      <c r="L9" s="171">
        <f t="shared" si="2"/>
        <v>0</v>
      </c>
      <c r="M9" s="172">
        <f>COUNTIF(D9:H9,"")-1</f>
        <v>0</v>
      </c>
      <c r="N9" s="168">
        <v>4</v>
      </c>
      <c r="O9" s="78" t="s">
        <v>27</v>
      </c>
      <c r="P9" s="78">
        <f t="shared" si="3"/>
        <v>3</v>
      </c>
      <c r="Q9" s="129" t="s">
        <v>27</v>
      </c>
      <c r="R9" s="129" t="s">
        <v>27</v>
      </c>
      <c r="S9" s="130" t="s">
        <v>28</v>
      </c>
      <c r="T9" s="102" t="s">
        <v>82</v>
      </c>
      <c r="U9" s="101"/>
      <c r="V9" s="101"/>
      <c r="W9" s="101"/>
      <c r="X9" s="99"/>
      <c r="Y9" s="99"/>
      <c r="Z9" s="99"/>
    </row>
    <row r="10" spans="1:26" ht="20.25" customHeight="1" thickBot="1" x14ac:dyDescent="0.25">
      <c r="A10" s="261" t="s">
        <v>28</v>
      </c>
      <c r="B10" s="262"/>
      <c r="C10" s="262"/>
      <c r="D10" s="123" t="s">
        <v>28</v>
      </c>
      <c r="E10" s="120" t="s">
        <v>28</v>
      </c>
      <c r="F10" s="124" t="s">
        <v>28</v>
      </c>
      <c r="G10" s="124" t="s">
        <v>28</v>
      </c>
      <c r="H10" s="120" t="s">
        <v>28</v>
      </c>
      <c r="I10" s="121"/>
      <c r="J10" s="151">
        <f t="shared" si="0"/>
        <v>0</v>
      </c>
      <c r="K10" s="149">
        <f t="shared" si="1"/>
        <v>0</v>
      </c>
      <c r="L10" s="152">
        <f t="shared" si="2"/>
        <v>0</v>
      </c>
      <c r="M10" s="145">
        <f t="shared" ref="M10" si="4">COUNTIF(D10:I10,"")-1</f>
        <v>0</v>
      </c>
      <c r="N10" s="125" t="s">
        <v>28</v>
      </c>
      <c r="O10" s="129" t="s">
        <v>28</v>
      </c>
      <c r="P10" s="129" t="s">
        <v>28</v>
      </c>
      <c r="Q10" s="129"/>
      <c r="R10" s="129"/>
      <c r="S10" s="129"/>
      <c r="T10" s="26"/>
    </row>
    <row r="11" spans="1:26" ht="20.25" customHeight="1" thickBot="1" x14ac:dyDescent="0.25">
      <c r="B11" s="13"/>
      <c r="C11" s="13"/>
      <c r="D11" s="18"/>
      <c r="E11" s="18"/>
      <c r="F11" s="18"/>
      <c r="G11" s="18"/>
      <c r="H11" s="18"/>
      <c r="I11" s="18"/>
      <c r="J11" s="266" t="s">
        <v>17</v>
      </c>
      <c r="K11" s="266"/>
      <c r="L11" s="266"/>
      <c r="M11" s="90">
        <f>SUM(M5:M10)/2</f>
        <v>0</v>
      </c>
      <c r="N11" s="20"/>
      <c r="O11" s="89" t="s">
        <v>28</v>
      </c>
    </row>
    <row r="12" spans="1:26" ht="16.5" customHeight="1" x14ac:dyDescent="0.2">
      <c r="A12" s="4" t="s">
        <v>26</v>
      </c>
      <c r="B12" s="4"/>
      <c r="N12" s="29" t="s">
        <v>29</v>
      </c>
    </row>
    <row r="13" spans="1:26" ht="16.5" customHeight="1" thickBot="1" x14ac:dyDescent="0.25">
      <c r="A13" s="79" t="s">
        <v>1</v>
      </c>
      <c r="B13" s="111" t="s">
        <v>6</v>
      </c>
      <c r="C13" s="30" t="s">
        <v>2</v>
      </c>
      <c r="D13" s="279" t="s">
        <v>18</v>
      </c>
      <c r="E13" s="276"/>
      <c r="F13" s="276"/>
      <c r="G13" s="276"/>
      <c r="H13" s="276"/>
      <c r="I13" s="276"/>
      <c r="J13" s="276"/>
      <c r="K13" s="276"/>
      <c r="L13" s="277"/>
      <c r="M13" s="276" t="s">
        <v>9</v>
      </c>
      <c r="N13" s="277"/>
      <c r="O13" s="112" t="s">
        <v>28</v>
      </c>
    </row>
    <row r="14" spans="1:26" ht="16.5" customHeight="1" x14ac:dyDescent="0.2">
      <c r="A14" s="154">
        <v>44135</v>
      </c>
      <c r="B14" s="155">
        <v>0.60416666666666663</v>
      </c>
      <c r="C14" s="156" t="s">
        <v>217</v>
      </c>
      <c r="D14" s="263" t="s">
        <v>179</v>
      </c>
      <c r="E14" s="264"/>
      <c r="F14" s="264"/>
      <c r="G14" s="264"/>
      <c r="H14" s="264"/>
      <c r="I14" s="264"/>
      <c r="J14" s="264"/>
      <c r="K14" s="264"/>
      <c r="L14" s="265"/>
      <c r="M14" s="280"/>
      <c r="N14" s="281"/>
      <c r="O14" s="157" t="s">
        <v>28</v>
      </c>
    </row>
    <row r="15" spans="1:26" ht="16.5" customHeight="1" x14ac:dyDescent="0.2">
      <c r="A15" s="154">
        <v>44143</v>
      </c>
      <c r="B15" s="155">
        <v>0.39583333333333331</v>
      </c>
      <c r="C15" s="156" t="s">
        <v>173</v>
      </c>
      <c r="D15" s="247" t="s">
        <v>178</v>
      </c>
      <c r="E15" s="248"/>
      <c r="F15" s="248"/>
      <c r="G15" s="248"/>
      <c r="H15" s="248"/>
      <c r="I15" s="248"/>
      <c r="J15" s="248"/>
      <c r="K15" s="248"/>
      <c r="L15" s="249"/>
      <c r="M15" s="159"/>
      <c r="N15" s="160"/>
      <c r="O15" s="157" t="s">
        <v>28</v>
      </c>
    </row>
    <row r="16" spans="1:26" ht="16.5" customHeight="1" x14ac:dyDescent="0.2">
      <c r="A16" s="154">
        <v>44143</v>
      </c>
      <c r="B16" s="155" t="s">
        <v>35</v>
      </c>
      <c r="C16" s="156" t="s">
        <v>216</v>
      </c>
      <c r="D16" s="247" t="s">
        <v>174</v>
      </c>
      <c r="E16" s="248"/>
      <c r="F16" s="248"/>
      <c r="G16" s="248"/>
      <c r="H16" s="248"/>
      <c r="I16" s="248"/>
      <c r="J16" s="248"/>
      <c r="K16" s="248"/>
      <c r="L16" s="249"/>
      <c r="M16" s="159"/>
      <c r="N16" s="160"/>
      <c r="O16" s="157" t="s">
        <v>28</v>
      </c>
    </row>
    <row r="17" spans="1:20" ht="16.5" customHeight="1" x14ac:dyDescent="0.2">
      <c r="A17" s="154">
        <v>44150</v>
      </c>
      <c r="B17" s="155">
        <v>0.39583333333333331</v>
      </c>
      <c r="C17" s="156" t="s">
        <v>201</v>
      </c>
      <c r="D17" s="247" t="s">
        <v>200</v>
      </c>
      <c r="E17" s="248"/>
      <c r="F17" s="248"/>
      <c r="G17" s="248"/>
      <c r="H17" s="248"/>
      <c r="I17" s="248"/>
      <c r="J17" s="248"/>
      <c r="K17" s="248"/>
      <c r="L17" s="249"/>
      <c r="M17" s="159"/>
      <c r="N17" s="160"/>
      <c r="O17" s="157" t="s">
        <v>28</v>
      </c>
    </row>
    <row r="18" spans="1:20" ht="16.5" customHeight="1" x14ac:dyDescent="0.2">
      <c r="A18" s="154">
        <v>44157</v>
      </c>
      <c r="B18" s="155" t="s">
        <v>28</v>
      </c>
      <c r="C18" s="156" t="s">
        <v>173</v>
      </c>
      <c r="D18" s="247" t="s">
        <v>228</v>
      </c>
      <c r="E18" s="248"/>
      <c r="F18" s="248"/>
      <c r="G18" s="248"/>
      <c r="H18" s="248"/>
      <c r="I18" s="248"/>
      <c r="J18" s="248"/>
      <c r="K18" s="248"/>
      <c r="L18" s="249"/>
      <c r="M18" s="250"/>
      <c r="N18" s="251"/>
      <c r="O18" s="157" t="s">
        <v>28</v>
      </c>
      <c r="Q18" s="1" t="s">
        <v>28</v>
      </c>
      <c r="T18" s="1" t="s">
        <v>36</v>
      </c>
    </row>
    <row r="19" spans="1:20" ht="16.5" customHeight="1" x14ac:dyDescent="0.2">
      <c r="A19" s="154">
        <v>44158</v>
      </c>
      <c r="B19" s="155">
        <v>0.43055555555555558</v>
      </c>
      <c r="C19" s="156" t="s">
        <v>219</v>
      </c>
      <c r="D19" s="247" t="s">
        <v>220</v>
      </c>
      <c r="E19" s="248"/>
      <c r="F19" s="248"/>
      <c r="G19" s="248"/>
      <c r="H19" s="248"/>
      <c r="I19" s="248"/>
      <c r="J19" s="248"/>
      <c r="K19" s="248"/>
      <c r="L19" s="249"/>
      <c r="M19" s="204"/>
      <c r="N19" s="205"/>
      <c r="O19" s="157" t="s">
        <v>28</v>
      </c>
    </row>
    <row r="20" spans="1:20" ht="16.5" customHeight="1" x14ac:dyDescent="0.2">
      <c r="A20" s="154">
        <v>44163</v>
      </c>
      <c r="B20" s="155">
        <v>0.41666666666666669</v>
      </c>
      <c r="C20" s="156" t="s">
        <v>227</v>
      </c>
      <c r="D20" s="247" t="s">
        <v>229</v>
      </c>
      <c r="E20" s="248"/>
      <c r="F20" s="248"/>
      <c r="G20" s="248"/>
      <c r="H20" s="248"/>
      <c r="I20" s="248"/>
      <c r="J20" s="248"/>
      <c r="K20" s="248"/>
      <c r="L20" s="249"/>
      <c r="M20" s="250"/>
      <c r="N20" s="251"/>
      <c r="O20" s="157" t="s">
        <v>28</v>
      </c>
    </row>
    <row r="21" spans="1:20" ht="16.5" customHeight="1" x14ac:dyDescent="0.2">
      <c r="A21" s="154">
        <v>44164</v>
      </c>
      <c r="B21" s="155">
        <v>0.61111111111111105</v>
      </c>
      <c r="C21" s="156" t="s">
        <v>226</v>
      </c>
      <c r="D21" s="201" t="s">
        <v>225</v>
      </c>
      <c r="E21" s="202"/>
      <c r="F21" s="202"/>
      <c r="G21" s="202"/>
      <c r="H21" s="202"/>
      <c r="I21" s="202"/>
      <c r="J21" s="202"/>
      <c r="K21" s="202"/>
      <c r="L21" s="203"/>
      <c r="M21" s="204"/>
      <c r="N21" s="205"/>
      <c r="O21" s="157" t="s">
        <v>28</v>
      </c>
    </row>
    <row r="22" spans="1:20" ht="16.5" customHeight="1" x14ac:dyDescent="0.2">
      <c r="A22" s="154">
        <v>44171</v>
      </c>
      <c r="B22" s="155" t="s">
        <v>28</v>
      </c>
      <c r="C22" s="156" t="s">
        <v>237</v>
      </c>
      <c r="D22" s="247" t="s">
        <v>236</v>
      </c>
      <c r="E22" s="248"/>
      <c r="F22" s="248"/>
      <c r="G22" s="248"/>
      <c r="H22" s="248"/>
      <c r="I22" s="248"/>
      <c r="J22" s="248"/>
      <c r="K22" s="248"/>
      <c r="L22" s="249"/>
      <c r="M22" s="250"/>
      <c r="N22" s="251"/>
      <c r="O22" s="157" t="s">
        <v>28</v>
      </c>
    </row>
    <row r="23" spans="1:20" ht="16.5" customHeight="1" x14ac:dyDescent="0.2">
      <c r="A23" s="183">
        <v>44178</v>
      </c>
      <c r="B23" s="184">
        <v>0.40625</v>
      </c>
      <c r="C23" s="185" t="s">
        <v>255</v>
      </c>
      <c r="D23" s="256" t="s">
        <v>256</v>
      </c>
      <c r="E23" s="257"/>
      <c r="F23" s="257"/>
      <c r="G23" s="257"/>
      <c r="H23" s="257"/>
      <c r="I23" s="257"/>
      <c r="J23" s="257"/>
      <c r="K23" s="257"/>
      <c r="L23" s="258"/>
      <c r="M23" s="259"/>
      <c r="N23" s="260"/>
      <c r="O23" s="186" t="s">
        <v>28</v>
      </c>
    </row>
    <row r="24" spans="1:20" ht="16.5" customHeight="1" x14ac:dyDescent="0.2">
      <c r="A24" s="113" t="s">
        <v>28</v>
      </c>
      <c r="B24" s="22" t="s">
        <v>28</v>
      </c>
      <c r="C24" s="77" t="s">
        <v>28</v>
      </c>
      <c r="D24" s="253" t="s">
        <v>28</v>
      </c>
      <c r="E24" s="254"/>
      <c r="F24" s="254"/>
      <c r="G24" s="254"/>
      <c r="H24" s="254"/>
      <c r="I24" s="254"/>
      <c r="J24" s="254"/>
      <c r="K24" s="254"/>
      <c r="L24" s="255"/>
      <c r="M24" s="245"/>
      <c r="N24" s="246"/>
      <c r="O24" s="114" t="s">
        <v>28</v>
      </c>
    </row>
    <row r="25" spans="1:20" s="103" customFormat="1" ht="16.5" customHeight="1" x14ac:dyDescent="0.2">
      <c r="A25" s="113" t="s">
        <v>28</v>
      </c>
      <c r="B25" s="22" t="s">
        <v>28</v>
      </c>
      <c r="C25" s="77" t="s">
        <v>28</v>
      </c>
      <c r="D25" s="253" t="s">
        <v>28</v>
      </c>
      <c r="E25" s="254"/>
      <c r="F25" s="254"/>
      <c r="G25" s="254"/>
      <c r="H25" s="254"/>
      <c r="I25" s="254"/>
      <c r="J25" s="254"/>
      <c r="K25" s="254"/>
      <c r="L25" s="255"/>
      <c r="M25" s="245"/>
      <c r="N25" s="246"/>
      <c r="O25" s="114" t="s">
        <v>28</v>
      </c>
    </row>
    <row r="26" spans="1:20" ht="16.5" customHeight="1" x14ac:dyDescent="0.2">
      <c r="A26" s="113" t="s">
        <v>28</v>
      </c>
      <c r="B26" s="22" t="s">
        <v>28</v>
      </c>
      <c r="C26" s="77" t="s">
        <v>28</v>
      </c>
      <c r="D26" s="253" t="s">
        <v>28</v>
      </c>
      <c r="E26" s="254"/>
      <c r="F26" s="254"/>
      <c r="G26" s="254"/>
      <c r="H26" s="254"/>
      <c r="I26" s="254"/>
      <c r="J26" s="254"/>
      <c r="K26" s="254"/>
      <c r="L26" s="255"/>
      <c r="M26" s="245"/>
      <c r="N26" s="246"/>
      <c r="O26" s="114" t="s">
        <v>28</v>
      </c>
    </row>
    <row r="27" spans="1:20" ht="16.5" customHeight="1" x14ac:dyDescent="0.2">
      <c r="A27" s="113" t="s">
        <v>28</v>
      </c>
      <c r="B27" s="22" t="s">
        <v>28</v>
      </c>
      <c r="C27" s="77" t="s">
        <v>28</v>
      </c>
      <c r="D27" s="253" t="s">
        <v>28</v>
      </c>
      <c r="E27" s="254"/>
      <c r="F27" s="254"/>
      <c r="G27" s="254"/>
      <c r="H27" s="254"/>
      <c r="I27" s="254"/>
      <c r="J27" s="254"/>
      <c r="K27" s="254"/>
      <c r="L27" s="255"/>
      <c r="M27" s="245"/>
      <c r="N27" s="246"/>
      <c r="O27" s="114" t="s">
        <v>28</v>
      </c>
    </row>
    <row r="28" spans="1:20" ht="16.5" customHeight="1" x14ac:dyDescent="0.2">
      <c r="A28" s="115" t="s">
        <v>67</v>
      </c>
      <c r="B28" s="22"/>
      <c r="C28" s="77" t="s">
        <v>69</v>
      </c>
      <c r="D28" s="253" t="s">
        <v>70</v>
      </c>
      <c r="E28" s="254"/>
      <c r="F28" s="254"/>
      <c r="G28" s="254"/>
      <c r="H28" s="254"/>
      <c r="I28" s="254"/>
      <c r="J28" s="254"/>
      <c r="K28" s="254"/>
      <c r="L28" s="255"/>
      <c r="M28" s="245"/>
      <c r="N28" s="246"/>
      <c r="O28" s="114" t="s">
        <v>68</v>
      </c>
    </row>
    <row r="29" spans="1:20" x14ac:dyDescent="0.2">
      <c r="A29" s="1"/>
      <c r="B29" s="1"/>
      <c r="D29" s="3"/>
      <c r="E29" s="3"/>
      <c r="F29" s="3"/>
      <c r="G29" s="3"/>
      <c r="H29" s="3"/>
      <c r="I29" s="3"/>
      <c r="J29" s="3"/>
      <c r="K29" s="3"/>
      <c r="L29" s="3"/>
    </row>
    <row r="30" spans="1:20" x14ac:dyDescent="0.2">
      <c r="A30" s="1"/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</row>
    <row r="31" spans="1:20" x14ac:dyDescent="0.2">
      <c r="A31" s="1"/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</row>
    <row r="32" spans="1:20" x14ac:dyDescent="0.2">
      <c r="A32" s="1"/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">
      <c r="A33" s="1"/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">
      <c r="A34" s="1"/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">
      <c r="A35" s="1"/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">
      <c r="A36" s="1"/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2">
      <c r="A37" s="1"/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">
      <c r="A38" s="1"/>
      <c r="B38" s="1"/>
      <c r="C38" s="1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">
      <c r="A39" s="1"/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">
      <c r="A40" s="1"/>
      <c r="B40" s="1"/>
      <c r="C40" s="1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">
      <c r="A41" s="1"/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">
      <c r="A42" s="1"/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">
      <c r="A43" s="1"/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">
      <c r="A44" s="1"/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">
      <c r="A45" s="1"/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"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"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">
      <c r="D48" s="3"/>
      <c r="E48" s="3"/>
      <c r="F48" s="3"/>
      <c r="G48" s="3"/>
      <c r="H48" s="3"/>
      <c r="I48" s="3"/>
      <c r="J48" s="3"/>
      <c r="K48" s="3"/>
      <c r="L48" s="3"/>
    </row>
  </sheetData>
  <mergeCells count="40">
    <mergeCell ref="T3:W3"/>
    <mergeCell ref="D19:L19"/>
    <mergeCell ref="D15:L15"/>
    <mergeCell ref="D16:L16"/>
    <mergeCell ref="A2:M2"/>
    <mergeCell ref="J4:L4"/>
    <mergeCell ref="A3:C3"/>
    <mergeCell ref="M13:N13"/>
    <mergeCell ref="M3:O3"/>
    <mergeCell ref="D13:L13"/>
    <mergeCell ref="M14:N14"/>
    <mergeCell ref="A8:C8"/>
    <mergeCell ref="A9:C9"/>
    <mergeCell ref="A5:C5"/>
    <mergeCell ref="A6:C6"/>
    <mergeCell ref="A7:C7"/>
    <mergeCell ref="A1:N1"/>
    <mergeCell ref="M28:N28"/>
    <mergeCell ref="D28:L28"/>
    <mergeCell ref="D27:L27"/>
    <mergeCell ref="D17:L17"/>
    <mergeCell ref="D25:L25"/>
    <mergeCell ref="M27:N27"/>
    <mergeCell ref="M26:N26"/>
    <mergeCell ref="D24:L24"/>
    <mergeCell ref="D26:L26"/>
    <mergeCell ref="D23:L23"/>
    <mergeCell ref="M23:N23"/>
    <mergeCell ref="A10:C10"/>
    <mergeCell ref="D14:L14"/>
    <mergeCell ref="J11:L11"/>
    <mergeCell ref="A4:C4"/>
    <mergeCell ref="M25:N25"/>
    <mergeCell ref="D20:L20"/>
    <mergeCell ref="M20:N20"/>
    <mergeCell ref="D18:L18"/>
    <mergeCell ref="M18:N18"/>
    <mergeCell ref="D22:L22"/>
    <mergeCell ref="M22:N22"/>
    <mergeCell ref="M24:N24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85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9"/>
  <sheetViews>
    <sheetView zoomScaleNormal="100" workbookViewId="0">
      <selection activeCell="T16" sqref="T16"/>
    </sheetView>
  </sheetViews>
  <sheetFormatPr defaultColWidth="9" defaultRowHeight="13.2" x14ac:dyDescent="0.2"/>
  <cols>
    <col min="1" max="1" width="8.33203125" style="2" customWidth="1"/>
    <col min="2" max="2" width="6.77734375" style="2" customWidth="1"/>
    <col min="3" max="3" width="13.77734375" style="2" customWidth="1"/>
    <col min="4" max="12" width="5.109375" style="1" customWidth="1"/>
    <col min="13" max="14" width="8.109375" style="1" customWidth="1"/>
    <col min="15" max="15" width="8.88671875" style="1" customWidth="1"/>
    <col min="16" max="19" width="4.77734375" style="1" customWidth="1"/>
    <col min="20" max="23" width="4" style="1" customWidth="1"/>
    <col min="24" max="16384" width="9" style="1"/>
  </cols>
  <sheetData>
    <row r="1" spans="1:28" ht="31.5" customHeight="1" x14ac:dyDescent="0.2">
      <c r="A1" s="252" t="str">
        <f>Ａブロック!A1</f>
        <v>第18回さわやかカップ長谷川メモリアル教育リーグ ・予選ブロック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110"/>
      <c r="P1" s="40"/>
      <c r="V1" s="1" t="str">
        <f>Ａブロック!A1</f>
        <v>第18回さわやかカップ長谷川メモリアル教育リーグ ・予選ブロック</v>
      </c>
    </row>
    <row r="2" spans="1:28" ht="18" customHeight="1" x14ac:dyDescent="0.2">
      <c r="A2" s="271" t="str">
        <f>Ａブロック!A2</f>
        <v>2020年10月10日（土）～2020年12月13日（日）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38"/>
      <c r="P2" s="38"/>
    </row>
    <row r="3" spans="1:28" ht="15" thickBot="1" x14ac:dyDescent="0.25">
      <c r="A3" s="275" t="s">
        <v>7</v>
      </c>
      <c r="B3" s="275"/>
      <c r="C3" s="275"/>
      <c r="M3" s="301" t="str">
        <f>Ａブロック!M3</f>
        <v>【2020.12.22現在】</v>
      </c>
      <c r="N3" s="301"/>
      <c r="O3" s="301"/>
      <c r="P3" s="80"/>
      <c r="Q3" s="80"/>
      <c r="R3" s="80"/>
      <c r="S3" s="80"/>
      <c r="T3" s="270" t="s">
        <v>10</v>
      </c>
      <c r="U3" s="270"/>
      <c r="V3" s="270"/>
      <c r="W3" s="270"/>
      <c r="AB3" s="34"/>
    </row>
    <row r="4" spans="1:28" s="21" customFormat="1" ht="27" customHeight="1" thickBot="1" x14ac:dyDescent="0.2">
      <c r="A4" s="302"/>
      <c r="B4" s="303"/>
      <c r="C4" s="304"/>
      <c r="D4" s="48" t="s">
        <v>72</v>
      </c>
      <c r="E4" s="39" t="s">
        <v>25</v>
      </c>
      <c r="F4" s="39" t="s">
        <v>107</v>
      </c>
      <c r="G4" s="39" t="s">
        <v>32</v>
      </c>
      <c r="H4" s="178" t="s">
        <v>97</v>
      </c>
      <c r="I4" s="72" t="s">
        <v>27</v>
      </c>
      <c r="J4" s="305" t="s">
        <v>5</v>
      </c>
      <c r="K4" s="306"/>
      <c r="L4" s="307"/>
      <c r="M4" s="5" t="s">
        <v>0</v>
      </c>
      <c r="N4" s="5" t="s">
        <v>16</v>
      </c>
      <c r="O4" s="44" t="s">
        <v>27</v>
      </c>
      <c r="P4" s="134" t="s">
        <v>66</v>
      </c>
      <c r="Q4" s="83" t="s">
        <v>63</v>
      </c>
      <c r="R4" s="83" t="s">
        <v>64</v>
      </c>
      <c r="S4" s="83" t="s">
        <v>65</v>
      </c>
      <c r="T4" s="100" t="s">
        <v>11</v>
      </c>
      <c r="U4" s="101"/>
      <c r="V4" s="101"/>
      <c r="W4" s="101"/>
      <c r="AB4" s="1"/>
    </row>
    <row r="5" spans="1:28" ht="20.25" customHeight="1" x14ac:dyDescent="0.15">
      <c r="A5" s="290" t="s">
        <v>92</v>
      </c>
      <c r="B5" s="291"/>
      <c r="C5" s="292"/>
      <c r="D5" s="24"/>
      <c r="E5" s="11" t="s">
        <v>144</v>
      </c>
      <c r="F5" s="11" t="s">
        <v>144</v>
      </c>
      <c r="G5" s="11" t="s">
        <v>145</v>
      </c>
      <c r="H5" s="179" t="s">
        <v>144</v>
      </c>
      <c r="I5" s="73" t="s">
        <v>35</v>
      </c>
      <c r="J5" s="17">
        <f t="shared" ref="J5:J7" si="0">COUNTIF(D5:I5,"○")</f>
        <v>1</v>
      </c>
      <c r="K5" s="6">
        <f t="shared" ref="K5:K9" si="1">COUNTIF(D5:I5,"●")</f>
        <v>3</v>
      </c>
      <c r="L5" s="7">
        <f t="shared" ref="L5:L9" si="2">COUNTIF(D5:I5,"△")</f>
        <v>0</v>
      </c>
      <c r="M5" s="33">
        <f>COUNTIF(D5:H5,"")-1</f>
        <v>0</v>
      </c>
      <c r="N5" s="35">
        <v>4</v>
      </c>
      <c r="O5" s="45" t="s">
        <v>41</v>
      </c>
      <c r="P5" s="131">
        <f>J5*3</f>
        <v>3</v>
      </c>
      <c r="Q5" s="78">
        <v>0</v>
      </c>
      <c r="R5" s="78">
        <v>0</v>
      </c>
      <c r="S5" s="78">
        <f>Q5-R5</f>
        <v>0</v>
      </c>
      <c r="T5" s="100" t="s">
        <v>12</v>
      </c>
      <c r="U5" s="101"/>
      <c r="V5" s="101"/>
      <c r="W5" s="101"/>
    </row>
    <row r="6" spans="1:28" ht="20.25" customHeight="1" x14ac:dyDescent="0.15">
      <c r="A6" s="293" t="s">
        <v>104</v>
      </c>
      <c r="B6" s="286"/>
      <c r="C6" s="294"/>
      <c r="D6" s="10" t="s">
        <v>145</v>
      </c>
      <c r="E6" s="25"/>
      <c r="F6" s="16" t="s">
        <v>145</v>
      </c>
      <c r="G6" s="16" t="s">
        <v>145</v>
      </c>
      <c r="H6" s="180" t="s">
        <v>144</v>
      </c>
      <c r="I6" s="74" t="s">
        <v>34</v>
      </c>
      <c r="J6" s="31">
        <f t="shared" si="0"/>
        <v>3</v>
      </c>
      <c r="K6" s="8">
        <f t="shared" si="1"/>
        <v>1</v>
      </c>
      <c r="L6" s="9">
        <f t="shared" si="2"/>
        <v>0</v>
      </c>
      <c r="M6" s="33">
        <f>COUNTIF(D6:H6,"")-1</f>
        <v>0</v>
      </c>
      <c r="N6" s="36">
        <v>2</v>
      </c>
      <c r="O6" s="46" t="s">
        <v>40</v>
      </c>
      <c r="P6" s="131">
        <f>J6*3</f>
        <v>9</v>
      </c>
      <c r="Q6" s="78">
        <v>0</v>
      </c>
      <c r="R6" s="78">
        <v>0</v>
      </c>
      <c r="S6" s="78">
        <f>Q6-R6</f>
        <v>0</v>
      </c>
      <c r="T6" s="100" t="s">
        <v>13</v>
      </c>
      <c r="U6" s="101"/>
      <c r="V6" s="101"/>
      <c r="W6" s="101"/>
    </row>
    <row r="7" spans="1:28" ht="20.25" customHeight="1" x14ac:dyDescent="0.15">
      <c r="A7" s="296" t="s">
        <v>105</v>
      </c>
      <c r="B7" s="297"/>
      <c r="C7" s="298"/>
      <c r="D7" s="10" t="s">
        <v>145</v>
      </c>
      <c r="E7" s="12" t="s">
        <v>144</v>
      </c>
      <c r="F7" s="25"/>
      <c r="G7" s="16" t="s">
        <v>145</v>
      </c>
      <c r="H7" s="180" t="s">
        <v>144</v>
      </c>
      <c r="I7" s="74"/>
      <c r="J7" s="31">
        <f t="shared" si="0"/>
        <v>2</v>
      </c>
      <c r="K7" s="8">
        <f t="shared" si="1"/>
        <v>2</v>
      </c>
      <c r="L7" s="9">
        <f t="shared" si="2"/>
        <v>0</v>
      </c>
      <c r="M7" s="33">
        <f>COUNTIF(D7:H7,"")-1</f>
        <v>0</v>
      </c>
      <c r="N7" s="36">
        <v>3</v>
      </c>
      <c r="O7" s="46" t="s">
        <v>41</v>
      </c>
      <c r="P7" s="131">
        <f>J7*3</f>
        <v>6</v>
      </c>
      <c r="Q7" s="78">
        <v>0</v>
      </c>
      <c r="R7" s="78">
        <v>0</v>
      </c>
      <c r="S7" s="78">
        <f>Q7-R7</f>
        <v>0</v>
      </c>
      <c r="T7" s="100" t="s">
        <v>14</v>
      </c>
      <c r="U7" s="101"/>
      <c r="V7" s="101"/>
      <c r="W7" s="101"/>
    </row>
    <row r="8" spans="1:28" ht="20.25" customHeight="1" x14ac:dyDescent="0.15">
      <c r="A8" s="293" t="s">
        <v>106</v>
      </c>
      <c r="B8" s="286"/>
      <c r="C8" s="294"/>
      <c r="D8" s="27" t="s">
        <v>144</v>
      </c>
      <c r="E8" s="12" t="s">
        <v>144</v>
      </c>
      <c r="F8" s="12" t="s">
        <v>144</v>
      </c>
      <c r="G8" s="25"/>
      <c r="H8" s="180" t="s">
        <v>144</v>
      </c>
      <c r="I8" s="75" t="s">
        <v>36</v>
      </c>
      <c r="J8" s="31">
        <f>COUNTIF(D8:H8,"○")</f>
        <v>0</v>
      </c>
      <c r="K8" s="8">
        <f t="shared" si="1"/>
        <v>4</v>
      </c>
      <c r="L8" s="9">
        <f t="shared" si="2"/>
        <v>0</v>
      </c>
      <c r="M8" s="33">
        <f>COUNTIF(D8:H8,"")-1</f>
        <v>0</v>
      </c>
      <c r="N8" s="36">
        <v>5</v>
      </c>
      <c r="O8" s="46" t="s">
        <v>47</v>
      </c>
      <c r="P8" s="131">
        <f>J8*3</f>
        <v>0</v>
      </c>
      <c r="Q8" s="78">
        <v>0</v>
      </c>
      <c r="R8" s="78">
        <v>0</v>
      </c>
      <c r="S8" s="78">
        <f>Q8-R8</f>
        <v>0</v>
      </c>
      <c r="T8" s="100" t="s">
        <v>15</v>
      </c>
      <c r="U8" s="101"/>
      <c r="V8" s="101"/>
      <c r="W8" s="101"/>
    </row>
    <row r="9" spans="1:28" ht="20.25" customHeight="1" x14ac:dyDescent="0.2">
      <c r="A9" s="293" t="s">
        <v>151</v>
      </c>
      <c r="B9" s="286"/>
      <c r="C9" s="294"/>
      <c r="D9" s="173" t="s">
        <v>145</v>
      </c>
      <c r="E9" s="174" t="s">
        <v>145</v>
      </c>
      <c r="F9" s="175" t="s">
        <v>145</v>
      </c>
      <c r="G9" s="175" t="s">
        <v>145</v>
      </c>
      <c r="H9" s="176"/>
      <c r="I9" s="75" t="s">
        <v>37</v>
      </c>
      <c r="J9" s="31">
        <f>COUNTIF(D9:H9,"○")</f>
        <v>4</v>
      </c>
      <c r="K9" s="170">
        <f t="shared" si="1"/>
        <v>0</v>
      </c>
      <c r="L9" s="182">
        <f t="shared" si="2"/>
        <v>0</v>
      </c>
      <c r="M9" s="33">
        <f t="shared" ref="M9" si="3">COUNTIF(D9:H9,"")-1</f>
        <v>0</v>
      </c>
      <c r="N9" s="168">
        <v>1</v>
      </c>
      <c r="O9" s="177" t="s">
        <v>40</v>
      </c>
      <c r="P9" s="131">
        <f>J9*3</f>
        <v>12</v>
      </c>
      <c r="Q9" s="78" t="s">
        <v>27</v>
      </c>
      <c r="R9" s="78" t="s">
        <v>27</v>
      </c>
      <c r="S9" s="78" t="s">
        <v>27</v>
      </c>
      <c r="T9" s="102" t="s">
        <v>82</v>
      </c>
      <c r="U9" s="101"/>
      <c r="V9" s="101"/>
      <c r="W9" s="101"/>
    </row>
    <row r="10" spans="1:28" ht="20.25" customHeight="1" thickBot="1" x14ac:dyDescent="0.25">
      <c r="A10" s="261" t="s">
        <v>27</v>
      </c>
      <c r="B10" s="262"/>
      <c r="C10" s="295"/>
      <c r="D10" s="57" t="s">
        <v>27</v>
      </c>
      <c r="E10" s="58" t="s">
        <v>27</v>
      </c>
      <c r="F10" s="59" t="s">
        <v>27</v>
      </c>
      <c r="G10" s="59" t="s">
        <v>27</v>
      </c>
      <c r="H10" s="59" t="s">
        <v>27</v>
      </c>
      <c r="I10" s="135"/>
      <c r="J10" s="148">
        <f t="shared" ref="J10" si="4">COUNTIF(D10:I10,"○")</f>
        <v>0</v>
      </c>
      <c r="K10" s="149">
        <f t="shared" ref="K10" si="5">COUNTIF(D10:I10,"●")</f>
        <v>0</v>
      </c>
      <c r="L10" s="150">
        <f t="shared" ref="L10" si="6">COUNTIF(D10:I10,"△")</f>
        <v>0</v>
      </c>
      <c r="M10" s="145">
        <f t="shared" ref="M10" si="7">COUNTIF(D10:I10,"")-1</f>
        <v>0</v>
      </c>
      <c r="N10" s="125" t="s">
        <v>28</v>
      </c>
      <c r="O10" s="136" t="s">
        <v>28</v>
      </c>
      <c r="P10" s="131"/>
      <c r="Q10" s="78"/>
      <c r="R10" s="78"/>
      <c r="S10" s="78"/>
      <c r="T10" s="26"/>
    </row>
    <row r="11" spans="1:28" ht="20.25" customHeight="1" thickBot="1" x14ac:dyDescent="0.25">
      <c r="B11" s="13"/>
      <c r="C11" s="13"/>
      <c r="D11" s="18"/>
      <c r="E11" s="18"/>
      <c r="F11" s="18"/>
      <c r="G11" s="18"/>
      <c r="H11" s="18"/>
      <c r="I11" s="18"/>
      <c r="J11" s="299" t="s">
        <v>17</v>
      </c>
      <c r="K11" s="299"/>
      <c r="L11" s="300"/>
      <c r="M11" s="90">
        <f>SUM(M5:M10)/2</f>
        <v>0</v>
      </c>
      <c r="N11" s="20"/>
      <c r="O11" s="50" t="s">
        <v>34</v>
      </c>
      <c r="P11" s="54"/>
      <c r="Q11" s="308" t="s">
        <v>28</v>
      </c>
      <c r="R11" s="308"/>
      <c r="S11" s="308"/>
      <c r="T11" s="308"/>
      <c r="U11" s="308"/>
      <c r="V11" s="308"/>
      <c r="W11" s="308"/>
    </row>
    <row r="12" spans="1:28" ht="16.5" customHeight="1" x14ac:dyDescent="0.2">
      <c r="A12" s="4" t="str">
        <f>Ａブロック!A12</f>
        <v>＜試合結果＞</v>
      </c>
      <c r="B12" s="4"/>
      <c r="J12" s="55" t="s">
        <v>28</v>
      </c>
      <c r="N12" s="29"/>
      <c r="Q12" s="61" t="s">
        <v>38</v>
      </c>
      <c r="R12" s="308" t="s">
        <v>40</v>
      </c>
      <c r="S12" s="308"/>
      <c r="T12" s="308" t="s">
        <v>42</v>
      </c>
      <c r="U12" s="308"/>
      <c r="V12" s="308" t="s">
        <v>43</v>
      </c>
      <c r="W12" s="308"/>
    </row>
    <row r="13" spans="1:28" ht="16.5" customHeight="1" thickBot="1" x14ac:dyDescent="0.25">
      <c r="A13" s="79" t="s">
        <v>1</v>
      </c>
      <c r="B13" s="111" t="s">
        <v>6</v>
      </c>
      <c r="C13" s="30" t="s">
        <v>2</v>
      </c>
      <c r="D13" s="279" t="s">
        <v>18</v>
      </c>
      <c r="E13" s="276"/>
      <c r="F13" s="276"/>
      <c r="G13" s="276"/>
      <c r="H13" s="276"/>
      <c r="I13" s="276"/>
      <c r="J13" s="276"/>
      <c r="K13" s="276"/>
      <c r="L13" s="277"/>
      <c r="M13" s="276" t="s">
        <v>9</v>
      </c>
      <c r="N13" s="277"/>
      <c r="O13" s="112" t="s">
        <v>28</v>
      </c>
      <c r="Q13" s="1" t="s">
        <v>39</v>
      </c>
      <c r="R13" s="1" t="s">
        <v>40</v>
      </c>
      <c r="S13" s="1" t="s">
        <v>45</v>
      </c>
      <c r="T13" s="1" t="s">
        <v>44</v>
      </c>
      <c r="U13" s="1" t="s">
        <v>28</v>
      </c>
      <c r="V13" s="1" t="s">
        <v>34</v>
      </c>
      <c r="W13" s="1" t="s">
        <v>34</v>
      </c>
    </row>
    <row r="14" spans="1:28" ht="16.2" customHeight="1" x14ac:dyDescent="0.2">
      <c r="A14" s="154">
        <v>44136</v>
      </c>
      <c r="B14" s="155">
        <v>0.5</v>
      </c>
      <c r="C14" s="156" t="s">
        <v>153</v>
      </c>
      <c r="D14" s="263" t="s">
        <v>157</v>
      </c>
      <c r="E14" s="264"/>
      <c r="F14" s="264"/>
      <c r="G14" s="264"/>
      <c r="H14" s="264"/>
      <c r="I14" s="264"/>
      <c r="J14" s="264"/>
      <c r="K14" s="264"/>
      <c r="L14" s="265"/>
      <c r="M14" s="280"/>
      <c r="N14" s="281"/>
      <c r="O14" s="157" t="s">
        <v>28</v>
      </c>
      <c r="P14" s="3"/>
      <c r="Q14" s="1" t="s">
        <v>28</v>
      </c>
      <c r="R14" s="1" t="s">
        <v>40</v>
      </c>
      <c r="S14" s="1" t="s">
        <v>45</v>
      </c>
      <c r="T14" s="1" t="s">
        <v>44</v>
      </c>
      <c r="U14" s="1" t="s">
        <v>28</v>
      </c>
      <c r="V14" s="1" t="s">
        <v>34</v>
      </c>
      <c r="W14" s="1" t="s">
        <v>34</v>
      </c>
    </row>
    <row r="15" spans="1:28" ht="16.5" customHeight="1" x14ac:dyDescent="0.2">
      <c r="A15" s="154">
        <v>44138</v>
      </c>
      <c r="B15" s="155">
        <v>0.58333333333333337</v>
      </c>
      <c r="C15" s="156" t="s">
        <v>168</v>
      </c>
      <c r="D15" s="247" t="s">
        <v>180</v>
      </c>
      <c r="E15" s="248"/>
      <c r="F15" s="248"/>
      <c r="G15" s="248"/>
      <c r="H15" s="248"/>
      <c r="I15" s="248"/>
      <c r="J15" s="248"/>
      <c r="K15" s="248"/>
      <c r="L15" s="249"/>
      <c r="M15" s="159"/>
      <c r="N15" s="160"/>
      <c r="O15" s="157" t="s">
        <v>28</v>
      </c>
      <c r="P15" s="3"/>
      <c r="Q15" s="1" t="s">
        <v>41</v>
      </c>
      <c r="R15" s="1" t="s">
        <v>33</v>
      </c>
      <c r="S15" s="1" t="s">
        <v>33</v>
      </c>
      <c r="T15" s="1" t="s">
        <v>33</v>
      </c>
      <c r="U15" s="1" t="s">
        <v>33</v>
      </c>
      <c r="V15" s="1" t="s">
        <v>33</v>
      </c>
      <c r="W15" s="1" t="s">
        <v>33</v>
      </c>
    </row>
    <row r="16" spans="1:28" ht="16.5" customHeight="1" x14ac:dyDescent="0.2">
      <c r="A16" s="154">
        <v>44142</v>
      </c>
      <c r="B16" s="155">
        <v>0.4375</v>
      </c>
      <c r="C16" s="156" t="s">
        <v>172</v>
      </c>
      <c r="D16" s="247" t="s">
        <v>171</v>
      </c>
      <c r="E16" s="248"/>
      <c r="F16" s="248"/>
      <c r="G16" s="248"/>
      <c r="H16" s="248"/>
      <c r="I16" s="248"/>
      <c r="J16" s="248"/>
      <c r="K16" s="248"/>
      <c r="L16" s="249"/>
      <c r="M16" s="159"/>
      <c r="N16" s="160"/>
      <c r="O16" s="157" t="s">
        <v>28</v>
      </c>
      <c r="P16" s="3"/>
      <c r="Q16" s="1" t="s">
        <v>39</v>
      </c>
      <c r="R16" s="1" t="s">
        <v>40</v>
      </c>
      <c r="S16" s="1" t="s">
        <v>45</v>
      </c>
      <c r="T16" s="1" t="s">
        <v>44</v>
      </c>
      <c r="U16" s="1" t="s">
        <v>28</v>
      </c>
      <c r="V16" s="1" t="s">
        <v>34</v>
      </c>
      <c r="W16" s="1" t="s">
        <v>34</v>
      </c>
    </row>
    <row r="17" spans="1:23" ht="16.5" customHeight="1" x14ac:dyDescent="0.2">
      <c r="A17" s="154">
        <v>44143</v>
      </c>
      <c r="B17" s="155" t="s">
        <v>35</v>
      </c>
      <c r="C17" s="156" t="s">
        <v>177</v>
      </c>
      <c r="D17" s="247" t="s">
        <v>176</v>
      </c>
      <c r="E17" s="248"/>
      <c r="F17" s="248"/>
      <c r="G17" s="248"/>
      <c r="H17" s="248"/>
      <c r="I17" s="248"/>
      <c r="J17" s="248"/>
      <c r="K17" s="248"/>
      <c r="L17" s="249"/>
      <c r="M17" s="159"/>
      <c r="N17" s="160"/>
      <c r="O17" s="157" t="s">
        <v>28</v>
      </c>
      <c r="P17" s="3"/>
      <c r="Q17" s="1" t="s">
        <v>40</v>
      </c>
      <c r="R17" s="1" t="s">
        <v>40</v>
      </c>
      <c r="S17" s="1" t="s">
        <v>45</v>
      </c>
      <c r="T17" s="1" t="s">
        <v>44</v>
      </c>
      <c r="U17" s="1" t="s">
        <v>28</v>
      </c>
      <c r="V17" s="1" t="s">
        <v>34</v>
      </c>
      <c r="W17" s="1" t="s">
        <v>34</v>
      </c>
    </row>
    <row r="18" spans="1:23" ht="16.5" customHeight="1" x14ac:dyDescent="0.2">
      <c r="A18" s="154">
        <v>44157</v>
      </c>
      <c r="B18" s="155">
        <v>0.41666666666666669</v>
      </c>
      <c r="C18" s="156" t="s">
        <v>206</v>
      </c>
      <c r="D18" s="247" t="s">
        <v>205</v>
      </c>
      <c r="E18" s="248"/>
      <c r="F18" s="248"/>
      <c r="G18" s="248"/>
      <c r="H18" s="248"/>
      <c r="I18" s="248"/>
      <c r="J18" s="248"/>
      <c r="K18" s="248"/>
      <c r="L18" s="249"/>
      <c r="M18" s="196"/>
      <c r="N18" s="197"/>
      <c r="O18" s="157" t="s">
        <v>28</v>
      </c>
      <c r="P18" s="3"/>
    </row>
    <row r="19" spans="1:23" ht="16.5" customHeight="1" x14ac:dyDescent="0.2">
      <c r="A19" s="154">
        <v>44158</v>
      </c>
      <c r="B19" s="155">
        <v>0.5625</v>
      </c>
      <c r="C19" s="156" t="s">
        <v>211</v>
      </c>
      <c r="D19" s="247" t="s">
        <v>212</v>
      </c>
      <c r="E19" s="248"/>
      <c r="F19" s="248"/>
      <c r="G19" s="248"/>
      <c r="H19" s="248"/>
      <c r="I19" s="248"/>
      <c r="J19" s="248"/>
      <c r="K19" s="248"/>
      <c r="L19" s="249"/>
      <c r="M19" s="196"/>
      <c r="N19" s="197"/>
      <c r="O19" s="157" t="s">
        <v>28</v>
      </c>
      <c r="P19" s="3"/>
    </row>
    <row r="20" spans="1:23" ht="16.5" customHeight="1" x14ac:dyDescent="0.2">
      <c r="A20" s="154">
        <v>44164</v>
      </c>
      <c r="B20" s="209">
        <v>0.5625</v>
      </c>
      <c r="C20" s="155" t="s">
        <v>224</v>
      </c>
      <c r="D20" s="247" t="s">
        <v>223</v>
      </c>
      <c r="E20" s="248"/>
      <c r="F20" s="248"/>
      <c r="G20" s="248"/>
      <c r="H20" s="248"/>
      <c r="I20" s="248"/>
      <c r="J20" s="248"/>
      <c r="K20" s="248"/>
      <c r="L20" s="249"/>
      <c r="M20" s="250"/>
      <c r="N20" s="251"/>
      <c r="O20" s="157" t="s">
        <v>28</v>
      </c>
      <c r="P20" s="208"/>
    </row>
    <row r="21" spans="1:23" ht="16.5" customHeight="1" x14ac:dyDescent="0.2">
      <c r="A21" s="154">
        <v>44171</v>
      </c>
      <c r="B21" s="155" t="s">
        <v>28</v>
      </c>
      <c r="C21" s="156" t="s">
        <v>239</v>
      </c>
      <c r="D21" s="247" t="s">
        <v>238</v>
      </c>
      <c r="E21" s="248"/>
      <c r="F21" s="248"/>
      <c r="G21" s="248"/>
      <c r="H21" s="248"/>
      <c r="I21" s="248"/>
      <c r="J21" s="248"/>
      <c r="K21" s="248"/>
      <c r="L21" s="249"/>
      <c r="M21" s="250"/>
      <c r="N21" s="251"/>
      <c r="O21" s="157" t="s">
        <v>28</v>
      </c>
      <c r="P21" s="3"/>
      <c r="Q21" s="1" t="s">
        <v>41</v>
      </c>
      <c r="R21" s="308" t="s">
        <v>28</v>
      </c>
      <c r="S21" s="308"/>
      <c r="T21" s="308" t="s">
        <v>46</v>
      </c>
      <c r="U21" s="308"/>
      <c r="V21" s="308" t="s">
        <v>28</v>
      </c>
      <c r="W21" s="308"/>
    </row>
    <row r="22" spans="1:23" ht="16.2" customHeight="1" x14ac:dyDescent="0.2">
      <c r="A22" s="154">
        <v>44178</v>
      </c>
      <c r="B22" s="155">
        <v>0.58333333333333337</v>
      </c>
      <c r="C22" s="156" t="s">
        <v>243</v>
      </c>
      <c r="D22" s="247" t="s">
        <v>244</v>
      </c>
      <c r="E22" s="248"/>
      <c r="F22" s="248"/>
      <c r="G22" s="248"/>
      <c r="H22" s="248"/>
      <c r="I22" s="248"/>
      <c r="J22" s="248"/>
      <c r="K22" s="248"/>
      <c r="L22" s="249"/>
      <c r="M22" s="250"/>
      <c r="N22" s="251"/>
      <c r="O22" s="157" t="s">
        <v>28</v>
      </c>
      <c r="P22" s="3"/>
    </row>
    <row r="23" spans="1:23" ht="16.5" customHeight="1" x14ac:dyDescent="0.2">
      <c r="A23" s="154">
        <v>44178</v>
      </c>
      <c r="B23" s="155">
        <v>0.41666666666666669</v>
      </c>
      <c r="C23" s="156" t="s">
        <v>245</v>
      </c>
      <c r="D23" s="247" t="s">
        <v>246</v>
      </c>
      <c r="E23" s="248"/>
      <c r="F23" s="248"/>
      <c r="G23" s="248"/>
      <c r="H23" s="248"/>
      <c r="I23" s="248"/>
      <c r="J23" s="248"/>
      <c r="K23" s="248"/>
      <c r="L23" s="249"/>
      <c r="M23" s="250"/>
      <c r="N23" s="251"/>
      <c r="O23" s="157" t="s">
        <v>28</v>
      </c>
      <c r="P23" s="3"/>
    </row>
    <row r="24" spans="1:23" ht="16.5" customHeight="1" x14ac:dyDescent="0.2">
      <c r="A24" s="113" t="s">
        <v>28</v>
      </c>
      <c r="B24" s="22" t="s">
        <v>28</v>
      </c>
      <c r="C24" s="77" t="s">
        <v>28</v>
      </c>
      <c r="D24" s="253" t="s">
        <v>28</v>
      </c>
      <c r="E24" s="254"/>
      <c r="F24" s="254"/>
      <c r="G24" s="254"/>
      <c r="H24" s="254"/>
      <c r="I24" s="254"/>
      <c r="J24" s="254"/>
      <c r="K24" s="254"/>
      <c r="L24" s="255"/>
      <c r="M24" s="245"/>
      <c r="N24" s="246"/>
      <c r="O24" s="114" t="s">
        <v>28</v>
      </c>
      <c r="P24" s="3"/>
    </row>
    <row r="25" spans="1:23" ht="16.5" customHeight="1" x14ac:dyDescent="0.2">
      <c r="A25" s="113" t="s">
        <v>28</v>
      </c>
      <c r="B25" s="22" t="s">
        <v>28</v>
      </c>
      <c r="C25" s="77" t="s">
        <v>28</v>
      </c>
      <c r="D25" s="253" t="s">
        <v>28</v>
      </c>
      <c r="E25" s="254"/>
      <c r="F25" s="254"/>
      <c r="G25" s="254"/>
      <c r="H25" s="254"/>
      <c r="I25" s="254"/>
      <c r="J25" s="254"/>
      <c r="K25" s="254"/>
      <c r="L25" s="255"/>
      <c r="M25" s="245"/>
      <c r="N25" s="246"/>
      <c r="O25" s="114" t="s">
        <v>28</v>
      </c>
      <c r="P25" s="3"/>
    </row>
    <row r="26" spans="1:23" ht="16.5" customHeight="1" x14ac:dyDescent="0.2">
      <c r="A26" s="113" t="s">
        <v>28</v>
      </c>
      <c r="B26" s="22" t="s">
        <v>28</v>
      </c>
      <c r="C26" s="77" t="s">
        <v>28</v>
      </c>
      <c r="D26" s="253" t="s">
        <v>28</v>
      </c>
      <c r="E26" s="254"/>
      <c r="F26" s="254"/>
      <c r="G26" s="254"/>
      <c r="H26" s="254"/>
      <c r="I26" s="254"/>
      <c r="J26" s="254"/>
      <c r="K26" s="254"/>
      <c r="L26" s="255"/>
      <c r="M26" s="245"/>
      <c r="N26" s="246"/>
      <c r="O26" s="114" t="s">
        <v>28</v>
      </c>
      <c r="P26" s="3"/>
    </row>
    <row r="27" spans="1:23" ht="16.2" customHeight="1" x14ac:dyDescent="0.2">
      <c r="A27" s="113" t="s">
        <v>28</v>
      </c>
      <c r="B27" s="22" t="s">
        <v>28</v>
      </c>
      <c r="C27" s="77" t="s">
        <v>28</v>
      </c>
      <c r="D27" s="253" t="s">
        <v>28</v>
      </c>
      <c r="E27" s="254"/>
      <c r="F27" s="254"/>
      <c r="G27" s="254"/>
      <c r="H27" s="254"/>
      <c r="I27" s="254"/>
      <c r="J27" s="254"/>
      <c r="K27" s="254"/>
      <c r="L27" s="255"/>
      <c r="M27" s="245"/>
      <c r="N27" s="246"/>
      <c r="O27" s="114" t="s">
        <v>28</v>
      </c>
      <c r="P27" s="3"/>
    </row>
    <row r="28" spans="1:23" x14ac:dyDescent="0.2">
      <c r="A28" s="113" t="s">
        <v>28</v>
      </c>
      <c r="B28" s="22" t="s">
        <v>28</v>
      </c>
      <c r="C28" s="77" t="s">
        <v>28</v>
      </c>
      <c r="D28" s="253" t="s">
        <v>28</v>
      </c>
      <c r="E28" s="254"/>
      <c r="F28" s="254"/>
      <c r="G28" s="254"/>
      <c r="H28" s="254"/>
      <c r="I28" s="254"/>
      <c r="J28" s="254"/>
      <c r="K28" s="254"/>
      <c r="L28" s="255"/>
      <c r="M28" s="245"/>
      <c r="N28" s="246"/>
      <c r="O28" s="114" t="s">
        <v>28</v>
      </c>
    </row>
    <row r="29" spans="1:23" x14ac:dyDescent="0.2">
      <c r="A29" s="115" t="s">
        <v>28</v>
      </c>
      <c r="B29" s="22"/>
      <c r="C29" s="77" t="s">
        <v>28</v>
      </c>
      <c r="D29" s="253" t="s">
        <v>28</v>
      </c>
      <c r="E29" s="254"/>
      <c r="F29" s="254"/>
      <c r="G29" s="254"/>
      <c r="H29" s="254"/>
      <c r="I29" s="254"/>
      <c r="J29" s="254"/>
      <c r="K29" s="254"/>
      <c r="L29" s="255"/>
      <c r="M29" s="245"/>
      <c r="N29" s="246"/>
      <c r="O29" s="114" t="s">
        <v>28</v>
      </c>
    </row>
    <row r="30" spans="1:23" x14ac:dyDescent="0.2">
      <c r="A30" s="1"/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</row>
    <row r="31" spans="1:23" x14ac:dyDescent="0.2">
      <c r="A31" s="1"/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</row>
    <row r="32" spans="1:23" x14ac:dyDescent="0.2">
      <c r="A32" s="1"/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">
      <c r="A33" s="1"/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">
      <c r="A34" s="1"/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">
      <c r="A35" s="1"/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">
      <c r="A36" s="1"/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2">
      <c r="A37" s="1"/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">
      <c r="A38" s="1"/>
      <c r="B38" s="1"/>
      <c r="C38" s="1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">
      <c r="A39" s="1"/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">
      <c r="A40" s="1"/>
      <c r="B40" s="1"/>
      <c r="C40" s="1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">
      <c r="A41" s="1"/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">
      <c r="A42" s="1"/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">
      <c r="A43" s="1"/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">
      <c r="A44" s="1"/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">
      <c r="A45" s="1"/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">
      <c r="A46" s="1"/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"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">
      <c r="D48" s="3"/>
      <c r="E48" s="3"/>
      <c r="F48" s="3"/>
      <c r="G48" s="3"/>
      <c r="H48" s="3"/>
      <c r="I48" s="3"/>
      <c r="J48" s="3"/>
      <c r="K48" s="3"/>
      <c r="L48" s="3"/>
    </row>
    <row r="49" spans="4:12" x14ac:dyDescent="0.2">
      <c r="D49" s="3"/>
      <c r="E49" s="3"/>
      <c r="F49" s="3"/>
      <c r="G49" s="3"/>
      <c r="H49" s="3"/>
      <c r="I49" s="3"/>
      <c r="J49" s="3"/>
      <c r="K49" s="3"/>
      <c r="L49" s="3"/>
    </row>
  </sheetData>
  <mergeCells count="50">
    <mergeCell ref="V12:W12"/>
    <mergeCell ref="R21:S21"/>
    <mergeCell ref="T3:W3"/>
    <mergeCell ref="D27:L27"/>
    <mergeCell ref="M27:N27"/>
    <mergeCell ref="D21:L21"/>
    <mergeCell ref="M21:N21"/>
    <mergeCell ref="M24:N24"/>
    <mergeCell ref="D25:L25"/>
    <mergeCell ref="M25:N25"/>
    <mergeCell ref="M23:N23"/>
    <mergeCell ref="D26:L26"/>
    <mergeCell ref="T21:U21"/>
    <mergeCell ref="V21:W21"/>
    <mergeCell ref="Q11:W11"/>
    <mergeCell ref="R12:S12"/>
    <mergeCell ref="T12:U12"/>
    <mergeCell ref="M26:N26"/>
    <mergeCell ref="D24:L24"/>
    <mergeCell ref="D19:L19"/>
    <mergeCell ref="D14:L14"/>
    <mergeCell ref="M14:N14"/>
    <mergeCell ref="A4:C4"/>
    <mergeCell ref="M20:N20"/>
    <mergeCell ref="J4:L4"/>
    <mergeCell ref="D22:L22"/>
    <mergeCell ref="D15:L15"/>
    <mergeCell ref="D16:L16"/>
    <mergeCell ref="D18:L18"/>
    <mergeCell ref="M3:O3"/>
    <mergeCell ref="M22:N22"/>
    <mergeCell ref="D20:L20"/>
    <mergeCell ref="D23:L23"/>
    <mergeCell ref="D17:L17"/>
    <mergeCell ref="A1:N1"/>
    <mergeCell ref="D28:L28"/>
    <mergeCell ref="M28:N28"/>
    <mergeCell ref="D29:L29"/>
    <mergeCell ref="M29:N29"/>
    <mergeCell ref="A2:N2"/>
    <mergeCell ref="A5:C5"/>
    <mergeCell ref="A6:C6"/>
    <mergeCell ref="A10:C10"/>
    <mergeCell ref="M13:N13"/>
    <mergeCell ref="A9:C9"/>
    <mergeCell ref="A7:C7"/>
    <mergeCell ref="A8:C8"/>
    <mergeCell ref="J11:L11"/>
    <mergeCell ref="D13:L13"/>
    <mergeCell ref="A3:C3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0"/>
  <sheetViews>
    <sheetView zoomScaleNormal="100" workbookViewId="0">
      <selection activeCell="F8" sqref="F8"/>
    </sheetView>
  </sheetViews>
  <sheetFormatPr defaultColWidth="9" defaultRowHeight="13.2" x14ac:dyDescent="0.2"/>
  <cols>
    <col min="1" max="1" width="8.33203125" style="2" customWidth="1"/>
    <col min="2" max="2" width="6.77734375" style="2" customWidth="1"/>
    <col min="3" max="3" width="13.77734375" style="2" customWidth="1"/>
    <col min="4" max="12" width="5.109375" style="1" customWidth="1"/>
    <col min="13" max="14" width="8.109375" style="1" customWidth="1"/>
    <col min="15" max="15" width="8.77734375" style="1" customWidth="1"/>
    <col min="16" max="19" width="4.77734375" style="1" customWidth="1"/>
    <col min="20" max="27" width="5.33203125" style="1" customWidth="1"/>
    <col min="28" max="16384" width="9" style="1"/>
  </cols>
  <sheetData>
    <row r="1" spans="1:23" ht="31.5" customHeight="1" x14ac:dyDescent="0.2">
      <c r="A1" s="252" t="str">
        <f>Ａブロック!A1</f>
        <v>第18回さわやかカップ長谷川メモリアル教育リーグ ・予選ブロック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161"/>
    </row>
    <row r="2" spans="1:23" ht="18" customHeight="1" x14ac:dyDescent="0.2">
      <c r="A2" s="271" t="str">
        <f>Ａブロック!A2</f>
        <v>2020年10月10日（土）～2020年12月13日（日）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O2" s="38"/>
    </row>
    <row r="3" spans="1:23" ht="15" thickBot="1" x14ac:dyDescent="0.25">
      <c r="A3" s="275" t="s">
        <v>8</v>
      </c>
      <c r="B3" s="275"/>
      <c r="C3" s="275"/>
      <c r="M3" s="318" t="str">
        <f>Ａブロック!M3</f>
        <v>【2020.12.22現在】</v>
      </c>
      <c r="N3" s="318"/>
      <c r="O3" s="318"/>
      <c r="P3" s="80"/>
      <c r="Q3" s="80"/>
      <c r="R3" s="80"/>
      <c r="S3" s="80"/>
      <c r="T3" s="270" t="s">
        <v>10</v>
      </c>
      <c r="U3" s="270"/>
      <c r="V3" s="270"/>
      <c r="W3" s="270"/>
    </row>
    <row r="4" spans="1:23" s="21" customFormat="1" ht="27" customHeight="1" thickBot="1" x14ac:dyDescent="0.2">
      <c r="A4" s="302"/>
      <c r="B4" s="303"/>
      <c r="C4" s="304"/>
      <c r="D4" s="49" t="s">
        <v>32</v>
      </c>
      <c r="E4" s="39" t="s">
        <v>21</v>
      </c>
      <c r="F4" s="39" t="s">
        <v>111</v>
      </c>
      <c r="G4" s="39" t="s">
        <v>89</v>
      </c>
      <c r="H4" s="153" t="s">
        <v>78</v>
      </c>
      <c r="I4" s="68" t="s">
        <v>49</v>
      </c>
      <c r="J4" s="305" t="s">
        <v>5</v>
      </c>
      <c r="K4" s="306"/>
      <c r="L4" s="307"/>
      <c r="M4" s="5" t="s">
        <v>0</v>
      </c>
      <c r="N4" s="5" t="s">
        <v>16</v>
      </c>
      <c r="O4" s="44" t="s">
        <v>27</v>
      </c>
      <c r="P4" s="83" t="s">
        <v>66</v>
      </c>
      <c r="Q4" s="83" t="s">
        <v>63</v>
      </c>
      <c r="R4" s="83" t="s">
        <v>64</v>
      </c>
      <c r="S4" s="83" t="s">
        <v>65</v>
      </c>
      <c r="T4" s="100" t="s">
        <v>11</v>
      </c>
      <c r="U4" s="101"/>
      <c r="V4" s="101"/>
      <c r="W4" s="101"/>
    </row>
    <row r="5" spans="1:23" ht="20.25" customHeight="1" x14ac:dyDescent="0.15">
      <c r="A5" s="290" t="s">
        <v>108</v>
      </c>
      <c r="B5" s="319"/>
      <c r="C5" s="320"/>
      <c r="D5" s="62"/>
      <c r="E5" s="51" t="s">
        <v>144</v>
      </c>
      <c r="F5" s="51" t="s">
        <v>145</v>
      </c>
      <c r="G5" s="51" t="s">
        <v>144</v>
      </c>
      <c r="H5" s="51" t="s">
        <v>144</v>
      </c>
      <c r="I5" s="69" t="s">
        <v>50</v>
      </c>
      <c r="J5" s="17">
        <f t="shared" ref="J5:J10" si="0">COUNTIF(D5:I5,"○")</f>
        <v>1</v>
      </c>
      <c r="K5" s="6">
        <f t="shared" ref="K5:K10" si="1">COUNTIF(D5:I5,"●")</f>
        <v>3</v>
      </c>
      <c r="L5" s="7">
        <f t="shared" ref="L5:L10" si="2">COUNTIF(D5:I5,"△")</f>
        <v>0</v>
      </c>
      <c r="M5" s="32">
        <f>COUNTIF(D5:H5,"")-1</f>
        <v>0</v>
      </c>
      <c r="N5" s="35">
        <v>4</v>
      </c>
      <c r="O5" s="45"/>
      <c r="P5" s="78">
        <f>J5*3</f>
        <v>3</v>
      </c>
      <c r="Q5" s="78" t="s">
        <v>27</v>
      </c>
      <c r="R5" s="78" t="s">
        <v>27</v>
      </c>
      <c r="S5" s="78" t="e">
        <f>Q5-R5</f>
        <v>#VALUE!</v>
      </c>
      <c r="T5" s="100" t="s">
        <v>12</v>
      </c>
      <c r="U5" s="101"/>
      <c r="V5" s="101"/>
      <c r="W5" s="101"/>
    </row>
    <row r="6" spans="1:23" ht="20.25" customHeight="1" x14ac:dyDescent="0.15">
      <c r="A6" s="287" t="s">
        <v>109</v>
      </c>
      <c r="B6" s="288"/>
      <c r="C6" s="315"/>
      <c r="D6" s="52" t="s">
        <v>145</v>
      </c>
      <c r="E6" s="63"/>
      <c r="F6" s="64" t="s">
        <v>145</v>
      </c>
      <c r="G6" s="64" t="s">
        <v>144</v>
      </c>
      <c r="H6" s="64" t="s">
        <v>144</v>
      </c>
      <c r="I6" s="70" t="s">
        <v>50</v>
      </c>
      <c r="J6" s="31">
        <f t="shared" si="0"/>
        <v>2</v>
      </c>
      <c r="K6" s="8">
        <f t="shared" si="1"/>
        <v>2</v>
      </c>
      <c r="L6" s="9">
        <f t="shared" si="2"/>
        <v>0</v>
      </c>
      <c r="M6" s="33">
        <f>COUNTIF(D6:H6,"")-1</f>
        <v>0</v>
      </c>
      <c r="N6" s="36">
        <v>3</v>
      </c>
      <c r="O6" s="46" t="s">
        <v>27</v>
      </c>
      <c r="P6" s="78">
        <f>J6*3</f>
        <v>6</v>
      </c>
      <c r="Q6" s="78">
        <v>0</v>
      </c>
      <c r="R6" s="78">
        <v>0</v>
      </c>
      <c r="S6" s="78">
        <f>Q6-R6</f>
        <v>0</v>
      </c>
      <c r="T6" s="100" t="s">
        <v>13</v>
      </c>
      <c r="U6" s="101"/>
      <c r="V6" s="101"/>
      <c r="W6" s="101"/>
    </row>
    <row r="7" spans="1:23" ht="20.25" customHeight="1" x14ac:dyDescent="0.15">
      <c r="A7" s="287" t="s">
        <v>98</v>
      </c>
      <c r="B7" s="288"/>
      <c r="C7" s="315"/>
      <c r="D7" s="52" t="s">
        <v>144</v>
      </c>
      <c r="E7" s="64" t="s">
        <v>144</v>
      </c>
      <c r="F7" s="63"/>
      <c r="G7" s="64" t="s">
        <v>144</v>
      </c>
      <c r="H7" s="64" t="s">
        <v>144</v>
      </c>
      <c r="I7" s="70" t="s">
        <v>51</v>
      </c>
      <c r="J7" s="31">
        <f t="shared" si="0"/>
        <v>0</v>
      </c>
      <c r="K7" s="8">
        <f t="shared" si="1"/>
        <v>4</v>
      </c>
      <c r="L7" s="9">
        <f t="shared" si="2"/>
        <v>0</v>
      </c>
      <c r="M7" s="33">
        <f>COUNTIF(D7:H7,"")-1</f>
        <v>0</v>
      </c>
      <c r="N7" s="36">
        <v>5</v>
      </c>
      <c r="O7" s="46" t="s">
        <v>57</v>
      </c>
      <c r="P7" s="78">
        <f>J7*3</f>
        <v>0</v>
      </c>
      <c r="Q7" s="78" t="s">
        <v>27</v>
      </c>
      <c r="R7" s="78" t="s">
        <v>27</v>
      </c>
      <c r="S7" s="78" t="e">
        <f>Q7-R7</f>
        <v>#VALUE!</v>
      </c>
      <c r="T7" s="100" t="s">
        <v>14</v>
      </c>
      <c r="U7" s="101"/>
      <c r="V7" s="101"/>
      <c r="W7" s="101"/>
    </row>
    <row r="8" spans="1:23" ht="20.25" customHeight="1" x14ac:dyDescent="0.15">
      <c r="A8" s="282" t="s">
        <v>110</v>
      </c>
      <c r="B8" s="283"/>
      <c r="C8" s="316"/>
      <c r="D8" s="52" t="s">
        <v>145</v>
      </c>
      <c r="E8" s="64" t="s">
        <v>145</v>
      </c>
      <c r="F8" s="64" t="s">
        <v>145</v>
      </c>
      <c r="G8" s="63"/>
      <c r="H8" s="174" t="s">
        <v>144</v>
      </c>
      <c r="I8" s="71" t="s">
        <v>50</v>
      </c>
      <c r="J8" s="31">
        <f t="shared" si="0"/>
        <v>3</v>
      </c>
      <c r="K8" s="8">
        <f t="shared" si="1"/>
        <v>1</v>
      </c>
      <c r="L8" s="9">
        <f t="shared" si="2"/>
        <v>0</v>
      </c>
      <c r="M8" s="33">
        <f>COUNTIF(D8:H8,"")-1</f>
        <v>0</v>
      </c>
      <c r="N8" s="36">
        <v>2</v>
      </c>
      <c r="O8" s="46"/>
      <c r="P8" s="78">
        <f>J8*3</f>
        <v>9</v>
      </c>
      <c r="Q8" s="78">
        <v>0</v>
      </c>
      <c r="R8" s="78">
        <v>0</v>
      </c>
      <c r="S8" s="78">
        <f>Q8-R8</f>
        <v>0</v>
      </c>
      <c r="T8" s="100" t="s">
        <v>15</v>
      </c>
      <c r="U8" s="101"/>
      <c r="V8" s="101"/>
      <c r="W8" s="101"/>
    </row>
    <row r="9" spans="1:23" ht="20.25" customHeight="1" x14ac:dyDescent="0.2">
      <c r="A9" s="296" t="s">
        <v>77</v>
      </c>
      <c r="B9" s="297"/>
      <c r="C9" s="317"/>
      <c r="D9" s="52" t="s">
        <v>145</v>
      </c>
      <c r="E9" s="64" t="s">
        <v>145</v>
      </c>
      <c r="F9" s="180" t="s">
        <v>145</v>
      </c>
      <c r="G9" s="180" t="s">
        <v>145</v>
      </c>
      <c r="H9" s="63"/>
      <c r="I9" s="70" t="s">
        <v>52</v>
      </c>
      <c r="J9" s="181">
        <f t="shared" si="0"/>
        <v>4</v>
      </c>
      <c r="K9" s="170">
        <f t="shared" si="1"/>
        <v>0</v>
      </c>
      <c r="L9" s="182">
        <f t="shared" si="2"/>
        <v>0</v>
      </c>
      <c r="M9" s="172">
        <f>COUNTIF(D9:H9,"")-1</f>
        <v>0</v>
      </c>
      <c r="N9" s="168">
        <v>1</v>
      </c>
      <c r="O9" s="177" t="s">
        <v>56</v>
      </c>
      <c r="P9" s="78">
        <f>J9*3</f>
        <v>12</v>
      </c>
      <c r="Q9" s="78">
        <v>0</v>
      </c>
      <c r="R9" s="78">
        <v>0</v>
      </c>
      <c r="S9" s="78">
        <f>Q9-R9</f>
        <v>0</v>
      </c>
      <c r="T9" s="102" t="s">
        <v>82</v>
      </c>
      <c r="U9" s="101"/>
      <c r="V9" s="101"/>
      <c r="W9" s="101"/>
    </row>
    <row r="10" spans="1:23" ht="20.25" customHeight="1" thickBot="1" x14ac:dyDescent="0.25">
      <c r="A10" s="310" t="s">
        <v>48</v>
      </c>
      <c r="B10" s="311"/>
      <c r="C10" s="312"/>
      <c r="D10" s="65" t="s">
        <v>50</v>
      </c>
      <c r="E10" s="60" t="s">
        <v>55</v>
      </c>
      <c r="F10" s="66" t="s">
        <v>50</v>
      </c>
      <c r="G10" s="66" t="s">
        <v>54</v>
      </c>
      <c r="H10" s="66" t="s">
        <v>53</v>
      </c>
      <c r="I10" s="67"/>
      <c r="J10" s="139">
        <f t="shared" si="0"/>
        <v>0</v>
      </c>
      <c r="K10" s="140">
        <f t="shared" si="1"/>
        <v>0</v>
      </c>
      <c r="L10" s="141">
        <f t="shared" si="2"/>
        <v>0</v>
      </c>
      <c r="M10" s="142">
        <f>COUNTIF(D10:I10,"")-1</f>
        <v>0</v>
      </c>
      <c r="N10" s="96" t="s">
        <v>27</v>
      </c>
      <c r="O10" s="97" t="s">
        <v>58</v>
      </c>
      <c r="P10" s="78"/>
      <c r="Q10" s="78"/>
      <c r="R10" s="78"/>
      <c r="S10" s="78"/>
      <c r="T10" s="26"/>
    </row>
    <row r="11" spans="1:23" ht="20.25" customHeight="1" thickBot="1" x14ac:dyDescent="0.25">
      <c r="B11" s="13"/>
      <c r="C11" s="13"/>
      <c r="D11" s="18"/>
      <c r="E11" s="18"/>
      <c r="F11" s="18"/>
      <c r="G11" s="18"/>
      <c r="H11" s="18"/>
      <c r="I11" s="18"/>
      <c r="J11" s="313" t="s">
        <v>17</v>
      </c>
      <c r="K11" s="313"/>
      <c r="L11" s="314"/>
      <c r="M11" s="5">
        <f>SUM(M5:M10)/2</f>
        <v>0</v>
      </c>
      <c r="N11" s="20"/>
      <c r="O11" s="47" t="s">
        <v>27</v>
      </c>
      <c r="Q11" s="308"/>
      <c r="R11" s="308"/>
    </row>
    <row r="12" spans="1:23" ht="16.5" customHeight="1" x14ac:dyDescent="0.2">
      <c r="A12" s="4" t="str">
        <f>Ａブロック!A12</f>
        <v>＜試合結果＞</v>
      </c>
      <c r="B12" s="4"/>
      <c r="M12" s="37"/>
      <c r="Q12" s="308"/>
      <c r="R12" s="308"/>
    </row>
    <row r="13" spans="1:23" ht="16.5" customHeight="1" thickBot="1" x14ac:dyDescent="0.25">
      <c r="A13" s="79" t="s">
        <v>1</v>
      </c>
      <c r="B13" s="111" t="s">
        <v>6</v>
      </c>
      <c r="C13" s="30" t="s">
        <v>2</v>
      </c>
      <c r="D13" s="279" t="s">
        <v>18</v>
      </c>
      <c r="E13" s="276"/>
      <c r="F13" s="276"/>
      <c r="G13" s="276"/>
      <c r="H13" s="276"/>
      <c r="I13" s="276"/>
      <c r="J13" s="276"/>
      <c r="K13" s="276"/>
      <c r="L13" s="277"/>
      <c r="M13" s="276" t="s">
        <v>9</v>
      </c>
      <c r="N13" s="277"/>
      <c r="O13" s="112" t="s">
        <v>28</v>
      </c>
    </row>
    <row r="14" spans="1:23" ht="16.5" customHeight="1" x14ac:dyDescent="0.2">
      <c r="A14" s="154">
        <v>44128</v>
      </c>
      <c r="B14" s="155">
        <v>0.45833333333333331</v>
      </c>
      <c r="C14" s="156" t="s">
        <v>143</v>
      </c>
      <c r="D14" s="263" t="s">
        <v>142</v>
      </c>
      <c r="E14" s="264"/>
      <c r="F14" s="264"/>
      <c r="G14" s="264"/>
      <c r="H14" s="264"/>
      <c r="I14" s="264"/>
      <c r="J14" s="264"/>
      <c r="K14" s="264"/>
      <c r="L14" s="265"/>
      <c r="M14" s="280"/>
      <c r="N14" s="281"/>
      <c r="O14" s="157" t="s">
        <v>28</v>
      </c>
    </row>
    <row r="15" spans="1:23" ht="16.5" customHeight="1" x14ac:dyDescent="0.2">
      <c r="A15" s="154">
        <v>44129</v>
      </c>
      <c r="B15" s="155">
        <v>0.60416666666666663</v>
      </c>
      <c r="C15" s="156" t="s">
        <v>189</v>
      </c>
      <c r="D15" s="247" t="s">
        <v>148</v>
      </c>
      <c r="E15" s="248"/>
      <c r="F15" s="248"/>
      <c r="G15" s="248"/>
      <c r="H15" s="248"/>
      <c r="I15" s="248"/>
      <c r="J15" s="248"/>
      <c r="K15" s="248"/>
      <c r="L15" s="249"/>
      <c r="M15" s="159"/>
      <c r="N15" s="160"/>
      <c r="O15" s="157" t="s">
        <v>28</v>
      </c>
      <c r="P15" s="105"/>
    </row>
    <row r="16" spans="1:23" s="103" customFormat="1" ht="16.5" customHeight="1" x14ac:dyDescent="0.2">
      <c r="A16" s="154">
        <v>44136</v>
      </c>
      <c r="B16" s="155">
        <v>0.54166666666666663</v>
      </c>
      <c r="C16" s="156" t="s">
        <v>154</v>
      </c>
      <c r="D16" s="247" t="s">
        <v>158</v>
      </c>
      <c r="E16" s="248"/>
      <c r="F16" s="248"/>
      <c r="G16" s="248"/>
      <c r="H16" s="248"/>
      <c r="I16" s="248"/>
      <c r="J16" s="248"/>
      <c r="K16" s="248"/>
      <c r="L16" s="249"/>
      <c r="M16" s="159"/>
      <c r="N16" s="160"/>
      <c r="O16" s="157" t="s">
        <v>28</v>
      </c>
      <c r="P16" s="105"/>
    </row>
    <row r="17" spans="1:18" ht="16.5" customHeight="1" x14ac:dyDescent="0.2">
      <c r="A17" s="154">
        <v>44138</v>
      </c>
      <c r="B17" s="155">
        <v>0.4201388888888889</v>
      </c>
      <c r="C17" s="156" t="s">
        <v>188</v>
      </c>
      <c r="D17" s="247" t="s">
        <v>159</v>
      </c>
      <c r="E17" s="248"/>
      <c r="F17" s="248"/>
      <c r="G17" s="248"/>
      <c r="H17" s="248"/>
      <c r="I17" s="248"/>
      <c r="J17" s="248"/>
      <c r="K17" s="248"/>
      <c r="L17" s="249"/>
      <c r="M17" s="159"/>
      <c r="N17" s="160"/>
      <c r="O17" s="157" t="s">
        <v>28</v>
      </c>
      <c r="P17" s="105"/>
    </row>
    <row r="18" spans="1:18" ht="16.5" customHeight="1" x14ac:dyDescent="0.2">
      <c r="A18" s="154">
        <v>44142</v>
      </c>
      <c r="B18" s="155" t="s">
        <v>35</v>
      </c>
      <c r="C18" s="156" t="s">
        <v>187</v>
      </c>
      <c r="D18" s="247" t="s">
        <v>181</v>
      </c>
      <c r="E18" s="248"/>
      <c r="F18" s="248"/>
      <c r="G18" s="248"/>
      <c r="H18" s="248"/>
      <c r="I18" s="248"/>
      <c r="J18" s="248"/>
      <c r="K18" s="248"/>
      <c r="L18" s="249"/>
      <c r="M18" s="159"/>
      <c r="N18" s="160"/>
      <c r="O18" s="157" t="s">
        <v>28</v>
      </c>
      <c r="P18" s="105"/>
    </row>
    <row r="19" spans="1:18" ht="16.5" customHeight="1" x14ac:dyDescent="0.2">
      <c r="A19" s="195">
        <v>44149</v>
      </c>
      <c r="B19" s="155">
        <v>0.4513888888888889</v>
      </c>
      <c r="C19" s="156" t="s">
        <v>186</v>
      </c>
      <c r="D19" s="247" t="s">
        <v>185</v>
      </c>
      <c r="E19" s="248"/>
      <c r="F19" s="248"/>
      <c r="G19" s="248"/>
      <c r="H19" s="248"/>
      <c r="I19" s="248"/>
      <c r="J19" s="248"/>
      <c r="K19" s="248"/>
      <c r="L19" s="249"/>
      <c r="M19" s="159"/>
      <c r="N19" s="160"/>
      <c r="O19" s="157" t="s">
        <v>28</v>
      </c>
      <c r="Q19" s="308"/>
      <c r="R19" s="308"/>
    </row>
    <row r="20" spans="1:18" ht="16.5" customHeight="1" x14ac:dyDescent="0.2">
      <c r="A20" s="154">
        <v>44150</v>
      </c>
      <c r="B20" s="155" t="s">
        <v>28</v>
      </c>
      <c r="C20" s="156" t="s">
        <v>191</v>
      </c>
      <c r="D20" s="247" t="s">
        <v>190</v>
      </c>
      <c r="E20" s="248"/>
      <c r="F20" s="248"/>
      <c r="G20" s="248"/>
      <c r="H20" s="248"/>
      <c r="I20" s="248"/>
      <c r="J20" s="248"/>
      <c r="K20" s="248"/>
      <c r="L20" s="249"/>
      <c r="M20" s="250"/>
      <c r="N20" s="251"/>
      <c r="O20" s="157" t="s">
        <v>28</v>
      </c>
      <c r="Q20" s="321"/>
      <c r="R20" s="321"/>
    </row>
    <row r="21" spans="1:18" ht="16.5" customHeight="1" x14ac:dyDescent="0.2">
      <c r="A21" s="154">
        <v>44150</v>
      </c>
      <c r="B21" s="155">
        <v>0.58333333333333337</v>
      </c>
      <c r="C21" s="156" t="s">
        <v>143</v>
      </c>
      <c r="D21" s="247" t="s">
        <v>192</v>
      </c>
      <c r="E21" s="248"/>
      <c r="F21" s="248"/>
      <c r="G21" s="248"/>
      <c r="H21" s="248"/>
      <c r="I21" s="248"/>
      <c r="J21" s="248"/>
      <c r="K21" s="248"/>
      <c r="L21" s="249"/>
      <c r="M21" s="250"/>
      <c r="N21" s="251"/>
      <c r="O21" s="157" t="s">
        <v>28</v>
      </c>
    </row>
    <row r="22" spans="1:18" ht="16.5" customHeight="1" x14ac:dyDescent="0.2">
      <c r="A22" s="154">
        <v>44158</v>
      </c>
      <c r="B22" s="155" t="s">
        <v>28</v>
      </c>
      <c r="C22" s="156" t="s">
        <v>210</v>
      </c>
      <c r="D22" s="309" t="s">
        <v>209</v>
      </c>
      <c r="E22" s="248"/>
      <c r="F22" s="248"/>
      <c r="G22" s="248"/>
      <c r="H22" s="248"/>
      <c r="I22" s="248"/>
      <c r="J22" s="248"/>
      <c r="K22" s="248"/>
      <c r="L22" s="249"/>
      <c r="M22" s="250"/>
      <c r="N22" s="251"/>
      <c r="O22" s="157" t="s">
        <v>28</v>
      </c>
    </row>
    <row r="23" spans="1:18" ht="16.5" customHeight="1" x14ac:dyDescent="0.2">
      <c r="A23" s="183">
        <v>44178</v>
      </c>
      <c r="B23" s="184" t="s">
        <v>28</v>
      </c>
      <c r="C23" s="185" t="s">
        <v>28</v>
      </c>
      <c r="D23" s="256" t="s">
        <v>261</v>
      </c>
      <c r="E23" s="257"/>
      <c r="F23" s="257"/>
      <c r="G23" s="257"/>
      <c r="H23" s="257"/>
      <c r="I23" s="257"/>
      <c r="J23" s="257"/>
      <c r="K23" s="257"/>
      <c r="L23" s="258"/>
      <c r="M23" s="259"/>
      <c r="N23" s="260"/>
      <c r="O23" s="186" t="s">
        <v>28</v>
      </c>
    </row>
    <row r="24" spans="1:18" ht="16.5" customHeight="1" x14ac:dyDescent="0.2">
      <c r="A24" s="113" t="s">
        <v>28</v>
      </c>
      <c r="B24" s="22" t="s">
        <v>28</v>
      </c>
      <c r="C24" s="77" t="s">
        <v>28</v>
      </c>
      <c r="D24" s="253" t="s">
        <v>28</v>
      </c>
      <c r="E24" s="254"/>
      <c r="F24" s="254"/>
      <c r="G24" s="254"/>
      <c r="H24" s="254"/>
      <c r="I24" s="254"/>
      <c r="J24" s="254"/>
      <c r="K24" s="254"/>
      <c r="L24" s="255"/>
      <c r="M24" s="245"/>
      <c r="N24" s="246"/>
      <c r="O24" s="114" t="s">
        <v>28</v>
      </c>
    </row>
    <row r="25" spans="1:18" ht="16.5" customHeight="1" x14ac:dyDescent="0.2">
      <c r="A25" s="113" t="s">
        <v>28</v>
      </c>
      <c r="B25" s="22" t="s">
        <v>28</v>
      </c>
      <c r="C25" s="77" t="s">
        <v>28</v>
      </c>
      <c r="D25" s="253" t="s">
        <v>28</v>
      </c>
      <c r="E25" s="254"/>
      <c r="F25" s="254"/>
      <c r="G25" s="254"/>
      <c r="H25" s="254"/>
      <c r="I25" s="254"/>
      <c r="J25" s="254"/>
      <c r="K25" s="254"/>
      <c r="L25" s="255"/>
      <c r="M25" s="245"/>
      <c r="N25" s="246"/>
      <c r="O25" s="114" t="s">
        <v>28</v>
      </c>
    </row>
    <row r="26" spans="1:18" ht="16.5" customHeight="1" x14ac:dyDescent="0.2">
      <c r="A26" s="113" t="s">
        <v>28</v>
      </c>
      <c r="B26" s="22" t="s">
        <v>28</v>
      </c>
      <c r="C26" s="77" t="s">
        <v>28</v>
      </c>
      <c r="D26" s="253" t="s">
        <v>28</v>
      </c>
      <c r="E26" s="254"/>
      <c r="F26" s="254"/>
      <c r="G26" s="254"/>
      <c r="H26" s="254"/>
      <c r="I26" s="254"/>
      <c r="J26" s="254"/>
      <c r="K26" s="254"/>
      <c r="L26" s="255"/>
      <c r="M26" s="245"/>
      <c r="N26" s="246"/>
      <c r="O26" s="114" t="s">
        <v>28</v>
      </c>
    </row>
    <row r="27" spans="1:18" x14ac:dyDescent="0.2">
      <c r="A27" s="113" t="s">
        <v>28</v>
      </c>
      <c r="B27" s="22" t="s">
        <v>28</v>
      </c>
      <c r="C27" s="77" t="s">
        <v>28</v>
      </c>
      <c r="D27" s="253" t="s">
        <v>28</v>
      </c>
      <c r="E27" s="254"/>
      <c r="F27" s="254"/>
      <c r="G27" s="254"/>
      <c r="H27" s="254"/>
      <c r="I27" s="254"/>
      <c r="J27" s="254"/>
      <c r="K27" s="254"/>
      <c r="L27" s="255"/>
      <c r="M27" s="245"/>
      <c r="N27" s="246"/>
      <c r="O27" s="114" t="s">
        <v>28</v>
      </c>
    </row>
    <row r="28" spans="1:18" x14ac:dyDescent="0.2">
      <c r="A28" s="113" t="s">
        <v>28</v>
      </c>
      <c r="B28" s="22" t="s">
        <v>28</v>
      </c>
      <c r="C28" s="77" t="s">
        <v>28</v>
      </c>
      <c r="D28" s="253" t="s">
        <v>28</v>
      </c>
      <c r="E28" s="254"/>
      <c r="F28" s="254"/>
      <c r="G28" s="254"/>
      <c r="H28" s="254"/>
      <c r="I28" s="254"/>
      <c r="J28" s="254"/>
      <c r="K28" s="254"/>
      <c r="L28" s="255"/>
      <c r="M28" s="245"/>
      <c r="N28" s="246"/>
      <c r="O28" s="114" t="s">
        <v>28</v>
      </c>
    </row>
    <row r="29" spans="1:18" x14ac:dyDescent="0.2">
      <c r="A29" s="115" t="s">
        <v>28</v>
      </c>
      <c r="B29" s="22"/>
      <c r="C29" s="77" t="s">
        <v>28</v>
      </c>
      <c r="D29" s="253" t="s">
        <v>28</v>
      </c>
      <c r="E29" s="254"/>
      <c r="F29" s="254"/>
      <c r="G29" s="254"/>
      <c r="H29" s="254"/>
      <c r="I29" s="254"/>
      <c r="J29" s="254"/>
      <c r="K29" s="254"/>
      <c r="L29" s="255"/>
      <c r="M29" s="245"/>
      <c r="N29" s="246"/>
      <c r="O29" s="114" t="s">
        <v>28</v>
      </c>
    </row>
    <row r="30" spans="1:18" x14ac:dyDescent="0.2">
      <c r="A30" s="1"/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</row>
    <row r="31" spans="1:18" x14ac:dyDescent="0.2">
      <c r="A31" s="1"/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</row>
    <row r="32" spans="1:18" x14ac:dyDescent="0.2">
      <c r="A32" s="1"/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">
      <c r="A33" s="1"/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">
      <c r="A34" s="1"/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">
      <c r="A35" s="1"/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">
      <c r="A36" s="1"/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2">
      <c r="A37" s="1"/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">
      <c r="A38" s="1"/>
      <c r="B38" s="1"/>
      <c r="C38" s="1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">
      <c r="A39" s="1"/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">
      <c r="A40" s="1"/>
      <c r="B40" s="1"/>
      <c r="C40" s="1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">
      <c r="A41" s="1"/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">
      <c r="A42" s="1"/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">
      <c r="A43" s="1"/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">
      <c r="A44" s="1"/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">
      <c r="A45" s="1"/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">
      <c r="A46" s="1"/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">
      <c r="A47" s="1"/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">
      <c r="D48" s="3"/>
      <c r="E48" s="3"/>
      <c r="F48" s="3"/>
      <c r="G48" s="3"/>
      <c r="H48" s="3"/>
      <c r="I48" s="3"/>
      <c r="J48" s="3"/>
      <c r="K48" s="3"/>
      <c r="L48" s="3"/>
    </row>
    <row r="49" spans="4:12" x14ac:dyDescent="0.2">
      <c r="D49" s="3"/>
      <c r="E49" s="3"/>
      <c r="F49" s="3"/>
      <c r="G49" s="3"/>
      <c r="H49" s="3"/>
      <c r="I49" s="3"/>
      <c r="J49" s="3"/>
      <c r="K49" s="3"/>
      <c r="L49" s="3"/>
    </row>
    <row r="50" spans="4:12" x14ac:dyDescent="0.2">
      <c r="D50" s="3"/>
      <c r="E50" s="3"/>
      <c r="F50" s="3"/>
      <c r="G50" s="3"/>
      <c r="H50" s="3"/>
      <c r="I50" s="3"/>
      <c r="J50" s="3"/>
      <c r="K50" s="3"/>
      <c r="L50" s="3"/>
    </row>
  </sheetData>
  <mergeCells count="47">
    <mergeCell ref="T3:W3"/>
    <mergeCell ref="D21:L21"/>
    <mergeCell ref="D26:L26"/>
    <mergeCell ref="M26:N26"/>
    <mergeCell ref="D25:L25"/>
    <mergeCell ref="M25:N25"/>
    <mergeCell ref="D24:L24"/>
    <mergeCell ref="M24:N24"/>
    <mergeCell ref="Q11:R11"/>
    <mergeCell ref="Q12:R12"/>
    <mergeCell ref="J4:L4"/>
    <mergeCell ref="D13:L13"/>
    <mergeCell ref="Q20:R20"/>
    <mergeCell ref="M14:N14"/>
    <mergeCell ref="Q19:R19"/>
    <mergeCell ref="D19:L19"/>
    <mergeCell ref="A2:M2"/>
    <mergeCell ref="M3:O3"/>
    <mergeCell ref="A3:C3"/>
    <mergeCell ref="A5:C5"/>
    <mergeCell ref="A1:N1"/>
    <mergeCell ref="D17:L17"/>
    <mergeCell ref="D18:L18"/>
    <mergeCell ref="A7:C7"/>
    <mergeCell ref="A4:C4"/>
    <mergeCell ref="A8:C8"/>
    <mergeCell ref="A6:C6"/>
    <mergeCell ref="A9:C9"/>
    <mergeCell ref="M13:N13"/>
    <mergeCell ref="A10:C10"/>
    <mergeCell ref="D16:L16"/>
    <mergeCell ref="D14:L14"/>
    <mergeCell ref="D15:L15"/>
    <mergeCell ref="J11:L11"/>
    <mergeCell ref="D29:L29"/>
    <mergeCell ref="M29:N29"/>
    <mergeCell ref="D23:L23"/>
    <mergeCell ref="M23:N23"/>
    <mergeCell ref="D27:L27"/>
    <mergeCell ref="M27:N27"/>
    <mergeCell ref="D28:L28"/>
    <mergeCell ref="M28:N28"/>
    <mergeCell ref="D20:L20"/>
    <mergeCell ref="M20:N20"/>
    <mergeCell ref="M21:N21"/>
    <mergeCell ref="D22:L22"/>
    <mergeCell ref="M22:N22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4"/>
  <sheetViews>
    <sheetView zoomScaleNormal="100" workbookViewId="0">
      <selection activeCell="D13" sqref="D13:L13"/>
    </sheetView>
  </sheetViews>
  <sheetFormatPr defaultColWidth="9" defaultRowHeight="13.2" x14ac:dyDescent="0.2"/>
  <cols>
    <col min="1" max="1" width="8.33203125" style="2" customWidth="1"/>
    <col min="2" max="2" width="6.77734375" style="2" customWidth="1"/>
    <col min="3" max="3" width="13.77734375" style="2" customWidth="1"/>
    <col min="4" max="12" width="5.109375" style="1" customWidth="1"/>
    <col min="13" max="14" width="8.109375" style="1" customWidth="1"/>
    <col min="15" max="15" width="8.77734375" style="1" customWidth="1"/>
    <col min="16" max="19" width="4.77734375" style="1" customWidth="1"/>
    <col min="20" max="20" width="5.5546875" style="1" customWidth="1"/>
    <col min="21" max="21" width="5" style="1" customWidth="1"/>
    <col min="22" max="22" width="5.21875" style="1" customWidth="1"/>
    <col min="23" max="25" width="3.44140625" style="1" customWidth="1"/>
    <col min="26" max="26" width="4.88671875" style="1" customWidth="1"/>
    <col min="27" max="27" width="9" style="1"/>
    <col min="28" max="28" width="2.33203125" style="1" customWidth="1"/>
    <col min="29" max="16384" width="9" style="1"/>
  </cols>
  <sheetData>
    <row r="1" spans="1:23" ht="31.5" customHeight="1" x14ac:dyDescent="0.2">
      <c r="A1" s="252" t="str">
        <f>Ａブロック!A1</f>
        <v>第18回さわやかカップ長谷川メモリアル教育リーグ ・予選ブロック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161"/>
    </row>
    <row r="2" spans="1:23" ht="18" customHeight="1" x14ac:dyDescent="0.2">
      <c r="A2" s="271" t="str">
        <f>Ａブロック!A2</f>
        <v>2020年10月10日（土）～2020年12月13日（日）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38"/>
    </row>
    <row r="3" spans="1:23" ht="15" thickBot="1" x14ac:dyDescent="0.25">
      <c r="A3" s="275" t="s">
        <v>19</v>
      </c>
      <c r="B3" s="275"/>
      <c r="C3" s="275"/>
      <c r="M3" s="318" t="str">
        <f>Ａブロック!M3</f>
        <v>【2020.12.22現在】</v>
      </c>
      <c r="N3" s="318"/>
      <c r="O3" s="318"/>
      <c r="P3" s="80"/>
      <c r="Q3" s="80"/>
      <c r="R3" s="80"/>
      <c r="S3" s="80"/>
      <c r="T3" s="270" t="s">
        <v>10</v>
      </c>
      <c r="U3" s="270"/>
      <c r="V3" s="270"/>
      <c r="W3" s="270"/>
    </row>
    <row r="4" spans="1:23" s="21" customFormat="1" ht="27" customHeight="1" thickBot="1" x14ac:dyDescent="0.2">
      <c r="A4" s="302"/>
      <c r="B4" s="303"/>
      <c r="C4" s="304"/>
      <c r="D4" s="49" t="s">
        <v>115</v>
      </c>
      <c r="E4" s="39" t="s">
        <v>23</v>
      </c>
      <c r="F4" s="39" t="s">
        <v>116</v>
      </c>
      <c r="G4" s="39" t="s">
        <v>117</v>
      </c>
      <c r="H4" s="116" t="s">
        <v>27</v>
      </c>
      <c r="I4" s="76"/>
      <c r="J4" s="305" t="s">
        <v>5</v>
      </c>
      <c r="K4" s="306"/>
      <c r="L4" s="307"/>
      <c r="M4" s="5" t="s">
        <v>0</v>
      </c>
      <c r="N4" s="5" t="s">
        <v>3</v>
      </c>
      <c r="O4" s="44" t="s">
        <v>27</v>
      </c>
      <c r="P4" s="83" t="s">
        <v>66</v>
      </c>
      <c r="Q4" s="83" t="s">
        <v>63</v>
      </c>
      <c r="R4" s="83" t="s">
        <v>64</v>
      </c>
      <c r="S4" s="83" t="s">
        <v>65</v>
      </c>
      <c r="T4" s="100" t="s">
        <v>11</v>
      </c>
      <c r="U4" s="101"/>
      <c r="V4" s="101"/>
      <c r="W4" s="101"/>
    </row>
    <row r="5" spans="1:23" ht="20.25" customHeight="1" x14ac:dyDescent="0.15">
      <c r="A5" s="325" t="s">
        <v>112</v>
      </c>
      <c r="B5" s="326"/>
      <c r="C5" s="327"/>
      <c r="D5" s="62"/>
      <c r="E5" s="51" t="s">
        <v>145</v>
      </c>
      <c r="F5" s="51" t="s">
        <v>144</v>
      </c>
      <c r="G5" s="51" t="s">
        <v>145</v>
      </c>
      <c r="H5" s="138" t="s">
        <v>35</v>
      </c>
      <c r="I5" s="69" t="s">
        <v>35</v>
      </c>
      <c r="J5" s="230">
        <f>COUNTIF(D5:I5,"○")</f>
        <v>2</v>
      </c>
      <c r="K5" s="231">
        <f>COUNTIF(D5:I5,"●")</f>
        <v>1</v>
      </c>
      <c r="L5" s="232">
        <f>COUNTIF(D5:I5,"△")</f>
        <v>0</v>
      </c>
      <c r="M5" s="243">
        <f>COUNTIF(D5:G5,"")-1</f>
        <v>0</v>
      </c>
      <c r="N5" s="233">
        <v>3</v>
      </c>
      <c r="O5" s="234" t="s">
        <v>61</v>
      </c>
      <c r="P5" s="129">
        <f>J5*3</f>
        <v>6</v>
      </c>
      <c r="Q5" s="129">
        <f>Q18</f>
        <v>19</v>
      </c>
      <c r="R5" s="129">
        <f>R18</f>
        <v>26</v>
      </c>
      <c r="S5" s="129">
        <f>Q5-R5</f>
        <v>-7</v>
      </c>
      <c r="T5" s="237" t="s">
        <v>12</v>
      </c>
      <c r="U5" s="244"/>
      <c r="V5" s="244"/>
      <c r="W5" s="244"/>
    </row>
    <row r="6" spans="1:23" ht="20.25" customHeight="1" x14ac:dyDescent="0.15">
      <c r="A6" s="328" t="s">
        <v>86</v>
      </c>
      <c r="B6" s="329"/>
      <c r="C6" s="330"/>
      <c r="D6" s="52" t="s">
        <v>144</v>
      </c>
      <c r="E6" s="63"/>
      <c r="F6" s="64" t="s">
        <v>145</v>
      </c>
      <c r="G6" s="64" t="s">
        <v>145</v>
      </c>
      <c r="H6" s="133" t="s">
        <v>96</v>
      </c>
      <c r="I6" s="70"/>
      <c r="J6" s="181">
        <f>COUNTIF(D6:I6,"○")</f>
        <v>2</v>
      </c>
      <c r="K6" s="170">
        <f>COUNTIF(D6:I6,"●")</f>
        <v>1</v>
      </c>
      <c r="L6" s="182">
        <f>COUNTIF(D6:I6,"△")</f>
        <v>0</v>
      </c>
      <c r="M6" s="172">
        <f>COUNTIF(D6:G6,"")-1</f>
        <v>0</v>
      </c>
      <c r="N6" s="168">
        <v>1</v>
      </c>
      <c r="O6" s="177" t="s">
        <v>48</v>
      </c>
      <c r="P6" s="129">
        <f>J6*3</f>
        <v>6</v>
      </c>
      <c r="Q6" s="129">
        <f>S18</f>
        <v>25</v>
      </c>
      <c r="R6" s="129">
        <f>T18</f>
        <v>13</v>
      </c>
      <c r="S6" s="129">
        <f>Q6-R6</f>
        <v>12</v>
      </c>
      <c r="T6" s="237" t="s">
        <v>13</v>
      </c>
      <c r="U6" s="244"/>
      <c r="V6" s="244"/>
      <c r="W6" s="244"/>
    </row>
    <row r="7" spans="1:23" ht="20.25" customHeight="1" x14ac:dyDescent="0.15">
      <c r="A7" s="328" t="s">
        <v>113</v>
      </c>
      <c r="B7" s="329"/>
      <c r="C7" s="330"/>
      <c r="D7" s="52" t="s">
        <v>145</v>
      </c>
      <c r="E7" s="64" t="s">
        <v>144</v>
      </c>
      <c r="F7" s="63"/>
      <c r="G7" s="64" t="s">
        <v>145</v>
      </c>
      <c r="H7" s="133" t="s">
        <v>27</v>
      </c>
      <c r="I7" s="70"/>
      <c r="J7" s="181">
        <f>COUNTIF(D7:I7,"○")</f>
        <v>2</v>
      </c>
      <c r="K7" s="170">
        <f>COUNTIF(D7:I7,"●")</f>
        <v>1</v>
      </c>
      <c r="L7" s="182">
        <f>COUNTIF(D7:I7,"△")</f>
        <v>0</v>
      </c>
      <c r="M7" s="172">
        <f>COUNTIF(D7:G7,"")-1</f>
        <v>0</v>
      </c>
      <c r="N7" s="168">
        <v>2</v>
      </c>
      <c r="O7" s="177" t="s">
        <v>59</v>
      </c>
      <c r="P7" s="129">
        <f>J7*3</f>
        <v>6</v>
      </c>
      <c r="Q7" s="129">
        <f>U18</f>
        <v>15</v>
      </c>
      <c r="R7" s="129">
        <f>V18</f>
        <v>11</v>
      </c>
      <c r="S7" s="129">
        <f>Q7-R7</f>
        <v>4</v>
      </c>
      <c r="T7" s="237" t="s">
        <v>14</v>
      </c>
      <c r="U7" s="244"/>
      <c r="V7" s="244"/>
      <c r="W7" s="244"/>
    </row>
    <row r="8" spans="1:23" ht="20.25" customHeight="1" x14ac:dyDescent="0.15">
      <c r="A8" s="296" t="s">
        <v>114</v>
      </c>
      <c r="B8" s="297"/>
      <c r="C8" s="317"/>
      <c r="D8" s="52" t="s">
        <v>144</v>
      </c>
      <c r="E8" s="64" t="s">
        <v>144</v>
      </c>
      <c r="F8" s="64" t="s">
        <v>144</v>
      </c>
      <c r="G8" s="63"/>
      <c r="H8" s="126" t="s">
        <v>27</v>
      </c>
      <c r="I8" s="71"/>
      <c r="J8" s="181">
        <f>COUNTIF(D8:I8,"○")</f>
        <v>0</v>
      </c>
      <c r="K8" s="170">
        <f>COUNTIF(D8:I8,"●")</f>
        <v>3</v>
      </c>
      <c r="L8" s="182">
        <f>COUNTIF(D8:I8,"△")</f>
        <v>0</v>
      </c>
      <c r="M8" s="172">
        <f>COUNTIF(D8:G8,"")-1</f>
        <v>0</v>
      </c>
      <c r="N8" s="168">
        <v>4</v>
      </c>
      <c r="O8" s="177" t="s">
        <v>59</v>
      </c>
      <c r="P8" s="129">
        <f>J8*3</f>
        <v>0</v>
      </c>
      <c r="Q8" s="129" t="s">
        <v>27</v>
      </c>
      <c r="R8" s="129" t="s">
        <v>27</v>
      </c>
      <c r="S8" s="129" t="e">
        <f>Q8-R8</f>
        <v>#VALUE!</v>
      </c>
      <c r="T8" s="237" t="s">
        <v>15</v>
      </c>
      <c r="U8" s="244"/>
      <c r="V8" s="244"/>
      <c r="W8" s="244"/>
    </row>
    <row r="9" spans="1:23" ht="20.25" customHeight="1" x14ac:dyDescent="0.2">
      <c r="A9" s="322" t="s">
        <v>27</v>
      </c>
      <c r="B9" s="323"/>
      <c r="C9" s="324"/>
      <c r="D9" s="132" t="s">
        <v>27</v>
      </c>
      <c r="E9" s="133"/>
      <c r="F9" s="128" t="s">
        <v>27</v>
      </c>
      <c r="G9" s="128" t="s">
        <v>35</v>
      </c>
      <c r="H9" s="137"/>
      <c r="I9" s="70" t="s">
        <v>95</v>
      </c>
      <c r="J9" s="139">
        <f>COUNTIF(D9:I9,"○")</f>
        <v>0</v>
      </c>
      <c r="K9" s="140">
        <f>COUNTIF(D9:I9,"●")</f>
        <v>0</v>
      </c>
      <c r="L9" s="141">
        <f>COUNTIF(D9:I9,"△")</f>
        <v>0</v>
      </c>
      <c r="M9" s="142">
        <f>COUNTIF(D9:I9,"")-2</f>
        <v>0</v>
      </c>
      <c r="N9" s="122" t="s">
        <v>49</v>
      </c>
      <c r="O9" s="127" t="s">
        <v>62</v>
      </c>
      <c r="P9" s="78">
        <f>J9*3</f>
        <v>0</v>
      </c>
      <c r="Q9" s="78" t="s">
        <v>27</v>
      </c>
      <c r="R9" s="78" t="s">
        <v>27</v>
      </c>
      <c r="S9" s="78" t="e">
        <f>Q9-R9</f>
        <v>#VALUE!</v>
      </c>
      <c r="T9" s="102" t="s">
        <v>82</v>
      </c>
      <c r="U9" s="101"/>
      <c r="V9" s="101"/>
      <c r="W9" s="101"/>
    </row>
    <row r="10" spans="1:23" ht="20.25" customHeight="1" thickBot="1" x14ac:dyDescent="0.25">
      <c r="A10" s="310"/>
      <c r="B10" s="311"/>
      <c r="C10" s="312"/>
      <c r="D10" s="65"/>
      <c r="E10" s="60"/>
      <c r="F10" s="66"/>
      <c r="G10" s="66"/>
      <c r="H10" s="66"/>
      <c r="I10" s="67"/>
      <c r="J10" s="139"/>
      <c r="K10" s="140"/>
      <c r="L10" s="141"/>
      <c r="M10" s="145"/>
      <c r="N10" s="96"/>
      <c r="O10" s="97"/>
      <c r="P10" s="78"/>
      <c r="Q10" s="78"/>
      <c r="R10" s="78"/>
      <c r="S10" s="78"/>
      <c r="T10" s="26"/>
    </row>
    <row r="11" spans="1:23" ht="20.25" customHeight="1" thickBot="1" x14ac:dyDescent="0.25">
      <c r="A11" s="13"/>
      <c r="B11" s="13"/>
      <c r="D11" s="18"/>
      <c r="E11" s="18"/>
      <c r="F11" s="18"/>
      <c r="G11" s="23"/>
      <c r="H11" s="19"/>
      <c r="I11" s="19"/>
      <c r="J11" s="313" t="s">
        <v>17</v>
      </c>
      <c r="K11" s="313"/>
      <c r="L11" s="314"/>
      <c r="M11" s="5">
        <f>SUM(M5:M10)/2</f>
        <v>0</v>
      </c>
      <c r="O11" s="47" t="s">
        <v>27</v>
      </c>
    </row>
    <row r="12" spans="1:23" ht="16.5" customHeight="1" x14ac:dyDescent="0.2">
      <c r="A12" s="4" t="str">
        <f>Ａブロック!A12</f>
        <v>＜試合結果＞</v>
      </c>
      <c r="B12" s="4"/>
      <c r="N12" s="29"/>
      <c r="Q12" s="341" t="s">
        <v>260</v>
      </c>
      <c r="R12" s="341"/>
    </row>
    <row r="13" spans="1:23" ht="16.5" customHeight="1" thickBot="1" x14ac:dyDescent="0.25">
      <c r="A13" s="79" t="s">
        <v>1</v>
      </c>
      <c r="B13" s="111" t="s">
        <v>6</v>
      </c>
      <c r="C13" s="30" t="s">
        <v>2</v>
      </c>
      <c r="D13" s="279" t="s">
        <v>18</v>
      </c>
      <c r="E13" s="276"/>
      <c r="F13" s="276"/>
      <c r="G13" s="276"/>
      <c r="H13" s="276"/>
      <c r="I13" s="276"/>
      <c r="J13" s="276"/>
      <c r="K13" s="276"/>
      <c r="L13" s="277"/>
      <c r="M13" s="276" t="s">
        <v>9</v>
      </c>
      <c r="N13" s="277"/>
      <c r="O13" s="112" t="s">
        <v>28</v>
      </c>
      <c r="Q13" s="340" t="s">
        <v>115</v>
      </c>
      <c r="R13" s="340"/>
      <c r="S13" s="340" t="s">
        <v>23</v>
      </c>
      <c r="T13" s="340"/>
      <c r="U13" s="340" t="s">
        <v>257</v>
      </c>
      <c r="V13" s="340"/>
    </row>
    <row r="14" spans="1:23" ht="16.5" customHeight="1" x14ac:dyDescent="0.2">
      <c r="A14" s="154">
        <v>44129</v>
      </c>
      <c r="B14" s="155">
        <v>0.39583333333333331</v>
      </c>
      <c r="C14" s="156" t="s">
        <v>150</v>
      </c>
      <c r="D14" s="337" t="s">
        <v>149</v>
      </c>
      <c r="E14" s="338"/>
      <c r="F14" s="338"/>
      <c r="G14" s="338"/>
      <c r="H14" s="338"/>
      <c r="I14" s="338"/>
      <c r="J14" s="338"/>
      <c r="K14" s="338"/>
      <c r="L14" s="339"/>
      <c r="M14" s="280"/>
      <c r="N14" s="281"/>
      <c r="O14" s="157" t="s">
        <v>28</v>
      </c>
      <c r="Q14" s="78" t="s">
        <v>251</v>
      </c>
      <c r="R14" s="78" t="s">
        <v>252</v>
      </c>
      <c r="S14" s="78" t="s">
        <v>251</v>
      </c>
      <c r="T14" s="78" t="s">
        <v>252</v>
      </c>
      <c r="U14" s="78" t="s">
        <v>251</v>
      </c>
      <c r="V14" s="78" t="s">
        <v>252</v>
      </c>
    </row>
    <row r="15" spans="1:23" ht="16.5" customHeight="1" x14ac:dyDescent="0.2">
      <c r="A15" s="154">
        <v>44136</v>
      </c>
      <c r="B15" s="155">
        <v>0.40625</v>
      </c>
      <c r="C15" s="156" t="s">
        <v>156</v>
      </c>
      <c r="D15" s="198" t="s">
        <v>161</v>
      </c>
      <c r="E15" s="199"/>
      <c r="F15" s="199"/>
      <c r="G15" s="199"/>
      <c r="H15" s="199"/>
      <c r="I15" s="199"/>
      <c r="J15" s="199"/>
      <c r="K15" s="199"/>
      <c r="L15" s="200"/>
      <c r="M15" s="159"/>
      <c r="N15" s="160"/>
      <c r="O15" s="157" t="s">
        <v>28</v>
      </c>
      <c r="P15" s="105"/>
      <c r="Q15" s="129">
        <v>2</v>
      </c>
      <c r="R15" s="78">
        <v>11</v>
      </c>
      <c r="S15" s="78">
        <v>9</v>
      </c>
      <c r="T15" s="78">
        <v>10</v>
      </c>
      <c r="U15" s="78">
        <v>11</v>
      </c>
      <c r="V15" s="78">
        <v>2</v>
      </c>
    </row>
    <row r="16" spans="1:23" ht="16.5" customHeight="1" x14ac:dyDescent="0.2">
      <c r="A16" s="154">
        <v>44138</v>
      </c>
      <c r="B16" s="155">
        <v>0.46875</v>
      </c>
      <c r="C16" s="156" t="s">
        <v>162</v>
      </c>
      <c r="D16" s="198" t="s">
        <v>160</v>
      </c>
      <c r="E16" s="199"/>
      <c r="F16" s="199"/>
      <c r="G16" s="199"/>
      <c r="H16" s="199"/>
      <c r="I16" s="199"/>
      <c r="J16" s="199"/>
      <c r="K16" s="199"/>
      <c r="L16" s="200"/>
      <c r="M16" s="159"/>
      <c r="N16" s="160"/>
      <c r="O16" s="157" t="s">
        <v>28</v>
      </c>
      <c r="P16" s="105"/>
      <c r="Q16" s="129">
        <v>10</v>
      </c>
      <c r="R16" s="78">
        <v>9</v>
      </c>
      <c r="S16" s="78">
        <v>7</v>
      </c>
      <c r="T16" s="78">
        <v>3</v>
      </c>
      <c r="U16" s="78">
        <v>4</v>
      </c>
      <c r="V16" s="78">
        <v>0</v>
      </c>
    </row>
    <row r="17" spans="1:22" ht="16.5" customHeight="1" thickBot="1" x14ac:dyDescent="0.25">
      <c r="A17" s="154">
        <v>44142</v>
      </c>
      <c r="B17" s="155">
        <v>0.55208333333333337</v>
      </c>
      <c r="C17" s="191" t="s">
        <v>162</v>
      </c>
      <c r="D17" s="334" t="s">
        <v>182</v>
      </c>
      <c r="E17" s="335"/>
      <c r="F17" s="335"/>
      <c r="G17" s="335"/>
      <c r="H17" s="335"/>
      <c r="I17" s="335"/>
      <c r="J17" s="335"/>
      <c r="K17" s="335"/>
      <c r="L17" s="336"/>
      <c r="M17" s="192"/>
      <c r="N17" s="193"/>
      <c r="O17" s="194" t="s">
        <v>28</v>
      </c>
      <c r="P17" s="105"/>
      <c r="Q17" s="224">
        <v>7</v>
      </c>
      <c r="R17" s="224">
        <v>6</v>
      </c>
      <c r="S17" s="224">
        <v>9</v>
      </c>
      <c r="T17" s="224">
        <v>0</v>
      </c>
      <c r="U17" s="224">
        <v>0</v>
      </c>
      <c r="V17" s="224">
        <v>9</v>
      </c>
    </row>
    <row r="18" spans="1:22" ht="16.5" customHeight="1" thickBot="1" x14ac:dyDescent="0.25">
      <c r="A18" s="154">
        <v>44157</v>
      </c>
      <c r="B18" s="155">
        <v>0.38541666666666669</v>
      </c>
      <c r="C18" s="156" t="s">
        <v>150</v>
      </c>
      <c r="D18" s="331" t="s">
        <v>218</v>
      </c>
      <c r="E18" s="332"/>
      <c r="F18" s="332"/>
      <c r="G18" s="332"/>
      <c r="H18" s="332"/>
      <c r="I18" s="332"/>
      <c r="J18" s="332"/>
      <c r="K18" s="332"/>
      <c r="L18" s="333"/>
      <c r="M18" s="196"/>
      <c r="N18" s="197"/>
      <c r="O18" s="157" t="s">
        <v>28</v>
      </c>
      <c r="Q18" s="225">
        <f>SUM(Q15:Q17)</f>
        <v>19</v>
      </c>
      <c r="R18" s="226">
        <f t="shared" ref="R18:V18" si="0">SUM(R15:R17)</f>
        <v>26</v>
      </c>
      <c r="S18" s="225">
        <f t="shared" si="0"/>
        <v>25</v>
      </c>
      <c r="T18" s="226">
        <f t="shared" si="0"/>
        <v>13</v>
      </c>
      <c r="U18" s="227">
        <f t="shared" si="0"/>
        <v>15</v>
      </c>
      <c r="V18" s="226">
        <f t="shared" si="0"/>
        <v>11</v>
      </c>
    </row>
    <row r="19" spans="1:22" ht="16.5" customHeight="1" x14ac:dyDescent="0.2">
      <c r="A19" s="154">
        <v>44171</v>
      </c>
      <c r="B19" s="155">
        <v>0.40625</v>
      </c>
      <c r="C19" s="156" t="s">
        <v>235</v>
      </c>
      <c r="D19" s="247" t="s">
        <v>234</v>
      </c>
      <c r="E19" s="248"/>
      <c r="F19" s="248"/>
      <c r="G19" s="248"/>
      <c r="H19" s="248"/>
      <c r="I19" s="248"/>
      <c r="J19" s="248"/>
      <c r="K19" s="248"/>
      <c r="L19" s="249"/>
      <c r="M19" s="206"/>
      <c r="N19" s="207"/>
      <c r="O19" s="157" t="s">
        <v>28</v>
      </c>
      <c r="U19" s="37"/>
    </row>
    <row r="20" spans="1:22" s="37" customFormat="1" ht="16.5" customHeight="1" x14ac:dyDescent="0.2">
      <c r="A20" s="113" t="s">
        <v>28</v>
      </c>
      <c r="B20" s="22" t="s">
        <v>28</v>
      </c>
      <c r="C20" s="77" t="s">
        <v>28</v>
      </c>
      <c r="D20" s="253" t="s">
        <v>28</v>
      </c>
      <c r="E20" s="254"/>
      <c r="F20" s="254"/>
      <c r="G20" s="254"/>
      <c r="H20" s="254"/>
      <c r="I20" s="254"/>
      <c r="J20" s="254"/>
      <c r="K20" s="254"/>
      <c r="L20" s="255"/>
      <c r="M20" s="245"/>
      <c r="N20" s="246"/>
      <c r="O20" s="114" t="s">
        <v>28</v>
      </c>
    </row>
    <row r="21" spans="1:22" s="37" customFormat="1" ht="16.5" customHeight="1" x14ac:dyDescent="0.2">
      <c r="A21" s="113" t="s">
        <v>28</v>
      </c>
      <c r="B21" s="22" t="s">
        <v>28</v>
      </c>
      <c r="C21" s="77" t="s">
        <v>28</v>
      </c>
      <c r="D21" s="253" t="s">
        <v>28</v>
      </c>
      <c r="E21" s="254"/>
      <c r="F21" s="254"/>
      <c r="G21" s="254"/>
      <c r="H21" s="254"/>
      <c r="I21" s="254"/>
      <c r="J21" s="254"/>
      <c r="K21" s="254"/>
      <c r="L21" s="255"/>
      <c r="M21" s="245"/>
      <c r="N21" s="246"/>
      <c r="O21" s="114" t="s">
        <v>28</v>
      </c>
    </row>
    <row r="22" spans="1:22" ht="16.5" customHeight="1" x14ac:dyDescent="0.2">
      <c r="A22" s="113" t="s">
        <v>28</v>
      </c>
      <c r="B22" s="22" t="s">
        <v>28</v>
      </c>
      <c r="C22" s="77" t="s">
        <v>28</v>
      </c>
      <c r="D22" s="253" t="s">
        <v>28</v>
      </c>
      <c r="E22" s="254"/>
      <c r="F22" s="254"/>
      <c r="G22" s="254"/>
      <c r="H22" s="254"/>
      <c r="I22" s="254"/>
      <c r="J22" s="254"/>
      <c r="K22" s="254"/>
      <c r="L22" s="255"/>
      <c r="M22" s="245"/>
      <c r="N22" s="246"/>
      <c r="O22" s="114" t="s">
        <v>28</v>
      </c>
      <c r="Q22" s="28"/>
      <c r="R22" s="28"/>
      <c r="S22" s="28"/>
    </row>
    <row r="23" spans="1:22" ht="16.5" customHeight="1" x14ac:dyDescent="0.2">
      <c r="A23" s="113" t="s">
        <v>28</v>
      </c>
      <c r="B23" s="22" t="s">
        <v>28</v>
      </c>
      <c r="C23" s="77" t="s">
        <v>28</v>
      </c>
      <c r="D23" s="253" t="s">
        <v>28</v>
      </c>
      <c r="E23" s="254"/>
      <c r="F23" s="254"/>
      <c r="G23" s="254"/>
      <c r="H23" s="254"/>
      <c r="I23" s="254"/>
      <c r="J23" s="254"/>
      <c r="K23" s="254"/>
      <c r="L23" s="255"/>
      <c r="M23" s="245"/>
      <c r="N23" s="246"/>
      <c r="O23" s="114" t="s">
        <v>28</v>
      </c>
      <c r="P23" s="29"/>
      <c r="Q23" s="37"/>
      <c r="R23" s="37"/>
      <c r="S23" s="37"/>
      <c r="T23" s="37"/>
      <c r="U23" s="37"/>
    </row>
    <row r="24" spans="1:22" x14ac:dyDescent="0.2">
      <c r="A24" s="113" t="s">
        <v>28</v>
      </c>
      <c r="B24" s="22" t="s">
        <v>28</v>
      </c>
      <c r="C24" s="77" t="s">
        <v>28</v>
      </c>
      <c r="D24" s="253" t="s">
        <v>28</v>
      </c>
      <c r="E24" s="254"/>
      <c r="F24" s="254"/>
      <c r="G24" s="254"/>
      <c r="H24" s="254"/>
      <c r="I24" s="254"/>
      <c r="J24" s="254"/>
      <c r="K24" s="254"/>
      <c r="L24" s="255"/>
      <c r="M24" s="245"/>
      <c r="N24" s="246"/>
      <c r="O24" s="114" t="s">
        <v>28</v>
      </c>
    </row>
    <row r="25" spans="1:22" x14ac:dyDescent="0.2">
      <c r="A25" s="113" t="s">
        <v>28</v>
      </c>
      <c r="B25" s="22" t="s">
        <v>28</v>
      </c>
      <c r="C25" s="77" t="s">
        <v>28</v>
      </c>
      <c r="D25" s="253" t="s">
        <v>28</v>
      </c>
      <c r="E25" s="254"/>
      <c r="F25" s="254"/>
      <c r="G25" s="254"/>
      <c r="H25" s="254"/>
      <c r="I25" s="254"/>
      <c r="J25" s="254"/>
      <c r="K25" s="254"/>
      <c r="L25" s="255"/>
      <c r="M25" s="245"/>
      <c r="N25" s="246"/>
      <c r="O25" s="114" t="s">
        <v>28</v>
      </c>
    </row>
    <row r="26" spans="1:22" x14ac:dyDescent="0.2">
      <c r="A26" s="113" t="s">
        <v>28</v>
      </c>
      <c r="B26" s="22" t="s">
        <v>28</v>
      </c>
      <c r="C26" s="77" t="s">
        <v>28</v>
      </c>
      <c r="D26" s="253" t="s">
        <v>28</v>
      </c>
      <c r="E26" s="254"/>
      <c r="F26" s="254"/>
      <c r="G26" s="254"/>
      <c r="H26" s="254"/>
      <c r="I26" s="254"/>
      <c r="J26" s="254"/>
      <c r="K26" s="254"/>
      <c r="L26" s="255"/>
      <c r="M26" s="245"/>
      <c r="N26" s="246"/>
      <c r="O26" s="114" t="s">
        <v>28</v>
      </c>
    </row>
    <row r="27" spans="1:22" x14ac:dyDescent="0.2">
      <c r="A27" s="113" t="s">
        <v>28</v>
      </c>
      <c r="B27" s="22" t="s">
        <v>28</v>
      </c>
      <c r="C27" s="77" t="s">
        <v>28</v>
      </c>
      <c r="D27" s="253" t="s">
        <v>28</v>
      </c>
      <c r="E27" s="254"/>
      <c r="F27" s="254"/>
      <c r="G27" s="254"/>
      <c r="H27" s="254"/>
      <c r="I27" s="254"/>
      <c r="J27" s="254"/>
      <c r="K27" s="254"/>
      <c r="L27" s="255"/>
      <c r="M27" s="245"/>
      <c r="N27" s="246"/>
      <c r="O27" s="114" t="s">
        <v>28</v>
      </c>
    </row>
    <row r="28" spans="1:22" x14ac:dyDescent="0.2">
      <c r="A28" s="113" t="s">
        <v>28</v>
      </c>
      <c r="B28" s="22" t="s">
        <v>28</v>
      </c>
      <c r="C28" s="77" t="s">
        <v>28</v>
      </c>
      <c r="D28" s="253" t="s">
        <v>28</v>
      </c>
      <c r="E28" s="254"/>
      <c r="F28" s="254"/>
      <c r="G28" s="254"/>
      <c r="H28" s="254"/>
      <c r="I28" s="254"/>
      <c r="J28" s="254"/>
      <c r="K28" s="254"/>
      <c r="L28" s="255"/>
      <c r="M28" s="245"/>
      <c r="N28" s="246"/>
      <c r="O28" s="114" t="s">
        <v>28</v>
      </c>
    </row>
    <row r="29" spans="1:22" x14ac:dyDescent="0.2">
      <c r="A29" s="115" t="s">
        <v>28</v>
      </c>
      <c r="B29" s="22"/>
      <c r="C29" s="77" t="s">
        <v>28</v>
      </c>
      <c r="D29" s="253" t="s">
        <v>28</v>
      </c>
      <c r="E29" s="254"/>
      <c r="F29" s="254"/>
      <c r="G29" s="254"/>
      <c r="H29" s="254"/>
      <c r="I29" s="254"/>
      <c r="J29" s="254"/>
      <c r="K29" s="254"/>
      <c r="L29" s="255"/>
      <c r="M29" s="245"/>
      <c r="N29" s="246"/>
      <c r="O29" s="114" t="s">
        <v>28</v>
      </c>
    </row>
    <row r="30" spans="1:22" x14ac:dyDescent="0.2">
      <c r="A30" s="1"/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2" x14ac:dyDescent="0.2">
      <c r="A31" s="1"/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22" x14ac:dyDescent="0.2">
      <c r="A32" s="1"/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1"/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">
      <c r="A34" s="1"/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1"/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">
      <c r="A36" s="1"/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">
      <c r="A37" s="1"/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">
      <c r="A38" s="1"/>
      <c r="B38" s="1"/>
      <c r="C38" s="1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">
      <c r="A39" s="1"/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">
      <c r="A40" s="1"/>
      <c r="B40" s="1"/>
      <c r="C40" s="1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">
      <c r="A41" s="1"/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"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"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">
      <c r="D44" s="3"/>
      <c r="E44" s="3"/>
      <c r="F44" s="3"/>
      <c r="G44" s="3"/>
      <c r="H44" s="3"/>
      <c r="I44" s="3"/>
      <c r="J44" s="3"/>
      <c r="K44" s="3"/>
      <c r="L44" s="3"/>
      <c r="M44" s="3"/>
    </row>
  </sheetData>
  <mergeCells count="45">
    <mergeCell ref="Q13:R13"/>
    <mergeCell ref="S13:T13"/>
    <mergeCell ref="U13:V13"/>
    <mergeCell ref="Q12:R12"/>
    <mergeCell ref="T3:W3"/>
    <mergeCell ref="D23:L23"/>
    <mergeCell ref="M23:N23"/>
    <mergeCell ref="D22:L22"/>
    <mergeCell ref="M22:N22"/>
    <mergeCell ref="D21:L21"/>
    <mergeCell ref="M21:N21"/>
    <mergeCell ref="J11:L11"/>
    <mergeCell ref="D18:L18"/>
    <mergeCell ref="D17:L17"/>
    <mergeCell ref="D20:L20"/>
    <mergeCell ref="M14:N14"/>
    <mergeCell ref="M20:N20"/>
    <mergeCell ref="M13:N13"/>
    <mergeCell ref="D19:L19"/>
    <mergeCell ref="D13:L13"/>
    <mergeCell ref="D14:L14"/>
    <mergeCell ref="A1:N1"/>
    <mergeCell ref="A10:C10"/>
    <mergeCell ref="A9:C9"/>
    <mergeCell ref="A8:C8"/>
    <mergeCell ref="J4:L4"/>
    <mergeCell ref="A5:C5"/>
    <mergeCell ref="A2:N2"/>
    <mergeCell ref="M3:O3"/>
    <mergeCell ref="A6:C6"/>
    <mergeCell ref="A7:C7"/>
    <mergeCell ref="A4:C4"/>
    <mergeCell ref="A3:C3"/>
    <mergeCell ref="D24:L24"/>
    <mergeCell ref="M24:N24"/>
    <mergeCell ref="D25:L25"/>
    <mergeCell ref="M25:N25"/>
    <mergeCell ref="D26:L26"/>
    <mergeCell ref="M26:N26"/>
    <mergeCell ref="D27:L27"/>
    <mergeCell ref="M27:N27"/>
    <mergeCell ref="D28:L28"/>
    <mergeCell ref="M28:N28"/>
    <mergeCell ref="D29:L29"/>
    <mergeCell ref="M29:N29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42"/>
  <sheetViews>
    <sheetView zoomScaleNormal="100" workbookViewId="0">
      <selection activeCell="H11" sqref="H11"/>
    </sheetView>
  </sheetViews>
  <sheetFormatPr defaultColWidth="9" defaultRowHeight="13.2" x14ac:dyDescent="0.2"/>
  <cols>
    <col min="1" max="1" width="8.33203125" style="2" customWidth="1"/>
    <col min="2" max="2" width="6.77734375" style="2" customWidth="1"/>
    <col min="3" max="3" width="13.77734375" style="2" customWidth="1"/>
    <col min="4" max="12" width="5.109375" style="1" customWidth="1"/>
    <col min="13" max="14" width="8.109375" style="1" customWidth="1"/>
    <col min="15" max="15" width="8.77734375" style="1" customWidth="1"/>
    <col min="16" max="19" width="4.77734375" style="1" customWidth="1"/>
    <col min="20" max="20" width="6.33203125" style="1" customWidth="1"/>
    <col min="21" max="24" width="3.44140625" style="1" customWidth="1"/>
    <col min="25" max="25" width="1.33203125" style="1" customWidth="1"/>
    <col min="26" max="26" width="6.33203125" style="1" customWidth="1"/>
    <col min="27" max="29" width="3.44140625" style="1" customWidth="1"/>
    <col min="30" max="30" width="4.33203125" style="1" customWidth="1"/>
    <col min="31" max="16384" width="9" style="1"/>
  </cols>
  <sheetData>
    <row r="1" spans="1:25" ht="31.5" customHeight="1" x14ac:dyDescent="0.2">
      <c r="A1" s="252" t="str">
        <f>Ａブロック!A1</f>
        <v>第18回さわやかカップ長谷川メモリアル教育リーグ ・予選ブロック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161"/>
      <c r="P1" s="40"/>
      <c r="Q1" s="40"/>
      <c r="R1" s="40"/>
      <c r="S1" s="40"/>
    </row>
    <row r="2" spans="1:25" ht="18" customHeight="1" x14ac:dyDescent="0.2">
      <c r="A2" s="271" t="str">
        <f>Ａブロック!A2</f>
        <v>2020年10月10日（土）～2020年12月13日（日）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38"/>
      <c r="P2" s="38"/>
      <c r="Q2" s="38"/>
      <c r="R2" s="38"/>
      <c r="S2" s="38"/>
    </row>
    <row r="3" spans="1:25" ht="15" thickBot="1" x14ac:dyDescent="0.25">
      <c r="A3" s="275" t="s">
        <v>24</v>
      </c>
      <c r="B3" s="275"/>
      <c r="C3" s="275"/>
      <c r="M3" s="318" t="str">
        <f>Ａブロック!M3</f>
        <v>【2020.12.22現在】</v>
      </c>
      <c r="N3" s="318"/>
      <c r="O3" s="318"/>
      <c r="P3" s="80"/>
      <c r="Q3" s="80"/>
      <c r="R3" s="80"/>
      <c r="S3" s="80"/>
      <c r="T3" s="270" t="s">
        <v>10</v>
      </c>
      <c r="U3" s="270"/>
      <c r="V3" s="270"/>
      <c r="W3" s="270"/>
    </row>
    <row r="4" spans="1:25" s="21" customFormat="1" ht="27" customHeight="1" thickBot="1" x14ac:dyDescent="0.2">
      <c r="A4" s="302"/>
      <c r="B4" s="303"/>
      <c r="C4" s="304"/>
      <c r="D4" s="39" t="s">
        <v>60</v>
      </c>
      <c r="E4" s="39" t="s">
        <v>122</v>
      </c>
      <c r="F4" s="39" t="s">
        <v>30</v>
      </c>
      <c r="G4" s="39" t="s">
        <v>123</v>
      </c>
      <c r="H4" s="116" t="s">
        <v>28</v>
      </c>
      <c r="I4" s="76"/>
      <c r="J4" s="305" t="s">
        <v>5</v>
      </c>
      <c r="K4" s="306"/>
      <c r="L4" s="307"/>
      <c r="M4" s="5" t="s">
        <v>0</v>
      </c>
      <c r="N4" s="5" t="s">
        <v>3</v>
      </c>
      <c r="O4" s="82" t="s">
        <v>27</v>
      </c>
      <c r="P4" s="83" t="s">
        <v>66</v>
      </c>
      <c r="Q4" s="83" t="s">
        <v>63</v>
      </c>
      <c r="R4" s="83" t="s">
        <v>64</v>
      </c>
      <c r="S4" s="83" t="s">
        <v>65</v>
      </c>
      <c r="T4" s="100" t="s">
        <v>11</v>
      </c>
      <c r="U4" s="101"/>
      <c r="V4" s="101"/>
      <c r="W4" s="101"/>
    </row>
    <row r="5" spans="1:25" ht="20.25" customHeight="1" x14ac:dyDescent="0.15">
      <c r="A5" s="290" t="s">
        <v>118</v>
      </c>
      <c r="B5" s="319"/>
      <c r="C5" s="320"/>
      <c r="D5" s="14"/>
      <c r="E5" s="11" t="s">
        <v>145</v>
      </c>
      <c r="F5" s="11" t="s">
        <v>144</v>
      </c>
      <c r="G5" s="11" t="s">
        <v>145</v>
      </c>
      <c r="H5" s="138"/>
      <c r="I5" s="69"/>
      <c r="J5" s="17">
        <f t="shared" ref="J5:J10" si="0">COUNTIF(D5:I5,"○")</f>
        <v>2</v>
      </c>
      <c r="K5" s="6">
        <f t="shared" ref="K5:K10" si="1">COUNTIF(D5:I5,"●")</f>
        <v>1</v>
      </c>
      <c r="L5" s="7">
        <f t="shared" ref="L5:L10" si="2">COUNTIF(D5:I5,"△")</f>
        <v>0</v>
      </c>
      <c r="M5" s="33">
        <f>COUNTIF(D5:G5,"")-1</f>
        <v>0</v>
      </c>
      <c r="N5" s="35">
        <v>2</v>
      </c>
      <c r="O5" s="45" t="s">
        <v>27</v>
      </c>
      <c r="P5" s="78">
        <f>J5*3</f>
        <v>6</v>
      </c>
      <c r="Q5" s="78" t="s">
        <v>27</v>
      </c>
      <c r="R5" s="78" t="s">
        <v>27</v>
      </c>
      <c r="S5" s="78" t="e">
        <f>Q5-R5</f>
        <v>#VALUE!</v>
      </c>
      <c r="T5" s="100" t="s">
        <v>12</v>
      </c>
      <c r="U5" s="101"/>
      <c r="V5" s="101"/>
      <c r="W5" s="101"/>
    </row>
    <row r="6" spans="1:25" ht="20.25" customHeight="1" x14ac:dyDescent="0.15">
      <c r="A6" s="328" t="s">
        <v>119</v>
      </c>
      <c r="B6" s="329"/>
      <c r="C6" s="330"/>
      <c r="D6" s="52" t="s">
        <v>144</v>
      </c>
      <c r="E6" s="63"/>
      <c r="F6" s="64" t="s">
        <v>144</v>
      </c>
      <c r="G6" s="64" t="s">
        <v>141</v>
      </c>
      <c r="H6" s="133" t="s">
        <v>27</v>
      </c>
      <c r="I6" s="70"/>
      <c r="J6" s="181">
        <f t="shared" si="0"/>
        <v>0</v>
      </c>
      <c r="K6" s="170">
        <f t="shared" si="1"/>
        <v>2</v>
      </c>
      <c r="L6" s="182">
        <f t="shared" si="2"/>
        <v>1</v>
      </c>
      <c r="M6" s="172">
        <f>COUNTIF(D6:G6,"")-1</f>
        <v>0</v>
      </c>
      <c r="N6" s="168">
        <v>4</v>
      </c>
      <c r="O6" s="177" t="s">
        <v>49</v>
      </c>
      <c r="P6" s="129">
        <f>J6*3</f>
        <v>0</v>
      </c>
      <c r="Q6" s="236">
        <f>Q17</f>
        <v>16</v>
      </c>
      <c r="R6" s="236">
        <f>R17</f>
        <v>36</v>
      </c>
      <c r="S6" s="129">
        <f>Q6-R6</f>
        <v>-20</v>
      </c>
      <c r="T6" s="237" t="s">
        <v>13</v>
      </c>
      <c r="U6" s="101"/>
      <c r="V6" s="101"/>
      <c r="W6" s="101"/>
    </row>
    <row r="7" spans="1:25" ht="20.25" customHeight="1" x14ac:dyDescent="0.15">
      <c r="A7" s="328" t="s">
        <v>120</v>
      </c>
      <c r="B7" s="329"/>
      <c r="C7" s="330"/>
      <c r="D7" s="52" t="s">
        <v>145</v>
      </c>
      <c r="E7" s="64" t="s">
        <v>145</v>
      </c>
      <c r="F7" s="63"/>
      <c r="G7" s="64" t="s">
        <v>145</v>
      </c>
      <c r="H7" s="133"/>
      <c r="I7" s="70"/>
      <c r="J7" s="181">
        <f t="shared" si="0"/>
        <v>3</v>
      </c>
      <c r="K7" s="170">
        <f t="shared" si="1"/>
        <v>0</v>
      </c>
      <c r="L7" s="182">
        <f t="shared" si="2"/>
        <v>0</v>
      </c>
      <c r="M7" s="172">
        <f>COUNTIF(D7:G7,"")-1</f>
        <v>0</v>
      </c>
      <c r="N7" s="168">
        <v>1</v>
      </c>
      <c r="O7" s="177" t="s">
        <v>27</v>
      </c>
      <c r="P7" s="129">
        <f>J7*3</f>
        <v>9</v>
      </c>
      <c r="Q7" s="129" t="s">
        <v>73</v>
      </c>
      <c r="R7" s="129" t="s">
        <v>76</v>
      </c>
      <c r="S7" s="129" t="e">
        <f>Q7-R7</f>
        <v>#VALUE!</v>
      </c>
      <c r="T7" s="237" t="s">
        <v>14</v>
      </c>
      <c r="U7" s="101"/>
      <c r="V7" s="101"/>
      <c r="W7" s="101"/>
    </row>
    <row r="8" spans="1:25" ht="20.25" customHeight="1" x14ac:dyDescent="0.15">
      <c r="A8" s="296" t="s">
        <v>121</v>
      </c>
      <c r="B8" s="297"/>
      <c r="C8" s="317"/>
      <c r="D8" s="52" t="s">
        <v>144</v>
      </c>
      <c r="E8" s="64" t="s">
        <v>141</v>
      </c>
      <c r="F8" s="64" t="s">
        <v>144</v>
      </c>
      <c r="G8" s="63"/>
      <c r="H8" s="126" t="s">
        <v>27</v>
      </c>
      <c r="I8" s="71"/>
      <c r="J8" s="181">
        <f t="shared" si="0"/>
        <v>0</v>
      </c>
      <c r="K8" s="170">
        <f t="shared" si="1"/>
        <v>2</v>
      </c>
      <c r="L8" s="182">
        <f t="shared" si="2"/>
        <v>1</v>
      </c>
      <c r="M8" s="172">
        <f>COUNTIF(D8:G8,"")-1</f>
        <v>0</v>
      </c>
      <c r="N8" s="168">
        <v>3</v>
      </c>
      <c r="O8" s="177" t="s">
        <v>48</v>
      </c>
      <c r="P8" s="129">
        <f>J8*3</f>
        <v>0</v>
      </c>
      <c r="Q8" s="236">
        <f>S17</f>
        <v>8</v>
      </c>
      <c r="R8" s="236">
        <f>T17</f>
        <v>27</v>
      </c>
      <c r="S8" s="129">
        <f>Q8-R8</f>
        <v>-19</v>
      </c>
      <c r="T8" s="237" t="s">
        <v>15</v>
      </c>
      <c r="U8" s="101"/>
      <c r="V8" s="101"/>
      <c r="W8" s="101"/>
    </row>
    <row r="9" spans="1:25" ht="20.25" customHeight="1" x14ac:dyDescent="0.2">
      <c r="A9" s="296" t="s">
        <v>27</v>
      </c>
      <c r="B9" s="297"/>
      <c r="C9" s="317"/>
      <c r="D9" s="52"/>
      <c r="E9" s="64" t="s">
        <v>27</v>
      </c>
      <c r="F9" s="180"/>
      <c r="G9" s="180" t="s">
        <v>27</v>
      </c>
      <c r="H9" s="137"/>
      <c r="I9" s="70"/>
      <c r="J9" s="238">
        <f t="shared" si="0"/>
        <v>0</v>
      </c>
      <c r="K9" s="239">
        <f t="shared" si="1"/>
        <v>0</v>
      </c>
      <c r="L9" s="240">
        <f t="shared" si="2"/>
        <v>0</v>
      </c>
      <c r="M9" s="241">
        <v>0</v>
      </c>
      <c r="N9" s="168" t="s">
        <v>79</v>
      </c>
      <c r="O9" s="177" t="s">
        <v>58</v>
      </c>
      <c r="P9" s="129">
        <f>J9*3</f>
        <v>0</v>
      </c>
      <c r="Q9" s="129" t="s">
        <v>80</v>
      </c>
      <c r="R9" s="129" t="s">
        <v>74</v>
      </c>
      <c r="S9" s="129" t="e">
        <f>Q9-R9</f>
        <v>#VALUE!</v>
      </c>
      <c r="T9" s="242" t="s">
        <v>82</v>
      </c>
      <c r="U9" s="101"/>
      <c r="V9" s="101"/>
      <c r="W9" s="101"/>
    </row>
    <row r="10" spans="1:25" ht="20.25" customHeight="1" thickBot="1" x14ac:dyDescent="0.25">
      <c r="A10" s="310"/>
      <c r="B10" s="311"/>
      <c r="C10" s="312"/>
      <c r="D10" s="65"/>
      <c r="E10" s="60"/>
      <c r="F10" s="66"/>
      <c r="G10" s="66"/>
      <c r="H10" s="66"/>
      <c r="I10" s="67"/>
      <c r="J10" s="139">
        <f t="shared" si="0"/>
        <v>0</v>
      </c>
      <c r="K10" s="140">
        <f t="shared" si="1"/>
        <v>0</v>
      </c>
      <c r="L10" s="141">
        <f t="shared" si="2"/>
        <v>0</v>
      </c>
      <c r="M10" s="145">
        <v>0</v>
      </c>
      <c r="N10" s="96"/>
      <c r="O10" s="97"/>
      <c r="P10" s="78"/>
      <c r="Q10" s="78"/>
      <c r="R10" s="78"/>
      <c r="S10" s="78"/>
      <c r="T10" s="26"/>
    </row>
    <row r="11" spans="1:25" ht="20.25" customHeight="1" thickBot="1" x14ac:dyDescent="0.25">
      <c r="A11" s="13"/>
      <c r="B11" s="13"/>
      <c r="D11" s="18"/>
      <c r="E11" s="18"/>
      <c r="F11" s="18"/>
      <c r="G11" s="23"/>
      <c r="H11" s="19"/>
      <c r="I11" s="19"/>
      <c r="J11" s="313" t="s">
        <v>17</v>
      </c>
      <c r="K11" s="313"/>
      <c r="L11" s="314"/>
      <c r="M11" s="5">
        <f>SUM(M5:M8)/2</f>
        <v>0</v>
      </c>
      <c r="O11" s="47" t="s">
        <v>27</v>
      </c>
      <c r="P11" s="54"/>
      <c r="Q11" s="54"/>
      <c r="R11" s="54"/>
      <c r="S11" s="54"/>
    </row>
    <row r="12" spans="1:25" ht="16.5" customHeight="1" x14ac:dyDescent="0.2">
      <c r="A12" s="4" t="str">
        <f>Ａブロック!A12</f>
        <v>＜試合結果＞</v>
      </c>
      <c r="B12" s="4"/>
      <c r="N12" s="29"/>
      <c r="Q12" s="341" t="s">
        <v>260</v>
      </c>
      <c r="R12" s="341"/>
    </row>
    <row r="13" spans="1:25" ht="16.5" customHeight="1" thickBot="1" x14ac:dyDescent="0.25">
      <c r="A13" s="79" t="s">
        <v>1</v>
      </c>
      <c r="B13" s="111" t="s">
        <v>6</v>
      </c>
      <c r="C13" s="30" t="s">
        <v>2</v>
      </c>
      <c r="D13" s="279" t="s">
        <v>18</v>
      </c>
      <c r="E13" s="276"/>
      <c r="F13" s="276"/>
      <c r="G13" s="276"/>
      <c r="H13" s="276"/>
      <c r="I13" s="276"/>
      <c r="J13" s="276"/>
      <c r="K13" s="276"/>
      <c r="L13" s="277"/>
      <c r="M13" s="276" t="s">
        <v>9</v>
      </c>
      <c r="N13" s="277"/>
      <c r="O13" s="112" t="s">
        <v>28</v>
      </c>
      <c r="Q13" s="340" t="s">
        <v>240</v>
      </c>
      <c r="R13" s="340"/>
      <c r="S13" s="340" t="s">
        <v>123</v>
      </c>
      <c r="T13" s="340"/>
      <c r="U13" s="37"/>
      <c r="V13" s="37"/>
      <c r="W13" s="37"/>
      <c r="X13" s="37"/>
      <c r="Y13" s="37"/>
    </row>
    <row r="14" spans="1:25" ht="16.5" customHeight="1" x14ac:dyDescent="0.2">
      <c r="A14" s="154">
        <v>44135</v>
      </c>
      <c r="B14" s="155">
        <v>0.58333333333333337</v>
      </c>
      <c r="C14" s="156" t="s">
        <v>152</v>
      </c>
      <c r="D14" s="263" t="s">
        <v>163</v>
      </c>
      <c r="E14" s="264"/>
      <c r="F14" s="264"/>
      <c r="G14" s="264"/>
      <c r="H14" s="264"/>
      <c r="I14" s="264"/>
      <c r="J14" s="264"/>
      <c r="K14" s="264"/>
      <c r="L14" s="265"/>
      <c r="M14" s="280"/>
      <c r="N14" s="281"/>
      <c r="O14" s="157" t="s">
        <v>28</v>
      </c>
      <c r="P14" s="81"/>
      <c r="Q14" s="212">
        <v>0</v>
      </c>
      <c r="R14" s="217">
        <v>15</v>
      </c>
      <c r="S14" s="217">
        <v>0</v>
      </c>
      <c r="T14" s="217">
        <v>12</v>
      </c>
      <c r="U14" s="211"/>
      <c r="V14" s="211"/>
      <c r="W14" s="211"/>
      <c r="Y14" s="37"/>
    </row>
    <row r="15" spans="1:25" ht="16.5" customHeight="1" x14ac:dyDescent="0.2">
      <c r="A15" s="154">
        <v>44136</v>
      </c>
      <c r="B15" s="155" t="s">
        <v>35</v>
      </c>
      <c r="C15" s="156" t="s">
        <v>155</v>
      </c>
      <c r="D15" s="247" t="s">
        <v>164</v>
      </c>
      <c r="E15" s="248"/>
      <c r="F15" s="248"/>
      <c r="G15" s="248"/>
      <c r="H15" s="248"/>
      <c r="I15" s="248"/>
      <c r="J15" s="248"/>
      <c r="K15" s="248"/>
      <c r="L15" s="249"/>
      <c r="M15" s="159"/>
      <c r="N15" s="160"/>
      <c r="O15" s="157" t="s">
        <v>28</v>
      </c>
      <c r="P15" s="81"/>
      <c r="Q15" s="212">
        <v>8</v>
      </c>
      <c r="R15" s="217">
        <v>8</v>
      </c>
      <c r="S15" s="217">
        <v>0</v>
      </c>
      <c r="T15" s="217">
        <v>7</v>
      </c>
      <c r="U15" s="211"/>
      <c r="V15" s="211"/>
      <c r="W15" s="211"/>
    </row>
    <row r="16" spans="1:25" ht="16.5" customHeight="1" thickBot="1" x14ac:dyDescent="0.25">
      <c r="A16" s="154">
        <v>44138</v>
      </c>
      <c r="B16" s="155">
        <v>0.58333333333333337</v>
      </c>
      <c r="C16" s="156" t="s">
        <v>167</v>
      </c>
      <c r="D16" s="247" t="s">
        <v>166</v>
      </c>
      <c r="E16" s="248"/>
      <c r="F16" s="248"/>
      <c r="G16" s="248"/>
      <c r="H16" s="248"/>
      <c r="I16" s="248"/>
      <c r="J16" s="248"/>
      <c r="K16" s="248"/>
      <c r="L16" s="249"/>
      <c r="M16" s="159"/>
      <c r="N16" s="160"/>
      <c r="O16" s="157" t="s">
        <v>28</v>
      </c>
      <c r="P16" s="81"/>
      <c r="Q16" s="218">
        <v>8</v>
      </c>
      <c r="R16" s="219">
        <v>13</v>
      </c>
      <c r="S16" s="219">
        <v>8</v>
      </c>
      <c r="T16" s="219">
        <v>8</v>
      </c>
      <c r="U16" s="211"/>
      <c r="V16" s="211"/>
      <c r="W16" s="211"/>
      <c r="Y16" s="37"/>
    </row>
    <row r="17" spans="1:30" ht="16.5" customHeight="1" thickBot="1" x14ac:dyDescent="0.25">
      <c r="A17" s="154">
        <v>44150</v>
      </c>
      <c r="B17" s="155">
        <v>0.47916666666666669</v>
      </c>
      <c r="C17" s="156" t="s">
        <v>199</v>
      </c>
      <c r="D17" s="247" t="s">
        <v>198</v>
      </c>
      <c r="E17" s="248"/>
      <c r="F17" s="248"/>
      <c r="G17" s="248"/>
      <c r="H17" s="248"/>
      <c r="I17" s="248"/>
      <c r="J17" s="248"/>
      <c r="K17" s="248"/>
      <c r="L17" s="249"/>
      <c r="M17" s="159"/>
      <c r="N17" s="160"/>
      <c r="O17" s="157" t="s">
        <v>28</v>
      </c>
      <c r="P17" s="81"/>
      <c r="Q17" s="220">
        <f>SUM(Q14:Q16)</f>
        <v>16</v>
      </c>
      <c r="R17" s="221">
        <f t="shared" ref="R17:T17" si="3">SUM(R14:R16)</f>
        <v>36</v>
      </c>
      <c r="S17" s="223">
        <f t="shared" si="3"/>
        <v>8</v>
      </c>
      <c r="T17" s="221">
        <f t="shared" si="3"/>
        <v>27</v>
      </c>
      <c r="U17" s="211"/>
      <c r="V17" s="211"/>
      <c r="W17" s="211"/>
    </row>
    <row r="18" spans="1:30" ht="16.5" customHeight="1" x14ac:dyDescent="0.2">
      <c r="A18" s="154">
        <v>44156</v>
      </c>
      <c r="B18" s="155">
        <v>0.5625</v>
      </c>
      <c r="C18" s="156" t="s">
        <v>204</v>
      </c>
      <c r="D18" s="247" t="s">
        <v>213</v>
      </c>
      <c r="E18" s="248"/>
      <c r="F18" s="248"/>
      <c r="G18" s="248"/>
      <c r="H18" s="248"/>
      <c r="I18" s="248"/>
      <c r="J18" s="248"/>
      <c r="K18" s="248"/>
      <c r="L18" s="249"/>
      <c r="M18" s="196"/>
      <c r="N18" s="197"/>
      <c r="O18" s="157" t="s">
        <v>28</v>
      </c>
      <c r="P18" s="81"/>
      <c r="Q18" s="210"/>
      <c r="R18" s="81"/>
      <c r="S18" s="81"/>
      <c r="Y18" s="37"/>
    </row>
    <row r="19" spans="1:30" s="104" customFormat="1" ht="16.5" customHeight="1" x14ac:dyDescent="0.2">
      <c r="A19" s="154">
        <v>44170</v>
      </c>
      <c r="B19" s="155">
        <v>0.39583333333333331</v>
      </c>
      <c r="C19" s="156" t="s">
        <v>204</v>
      </c>
      <c r="D19" s="247" t="s">
        <v>232</v>
      </c>
      <c r="E19" s="248"/>
      <c r="F19" s="248"/>
      <c r="G19" s="248"/>
      <c r="H19" s="248"/>
      <c r="I19" s="248"/>
      <c r="J19" s="248"/>
      <c r="K19" s="248"/>
      <c r="L19" s="249"/>
      <c r="M19" s="206"/>
      <c r="N19" s="207"/>
      <c r="O19" s="157" t="s">
        <v>28</v>
      </c>
      <c r="P19" s="81"/>
      <c r="Q19" s="210"/>
      <c r="R19" s="81"/>
      <c r="S19" s="81"/>
      <c r="Y19" s="37"/>
    </row>
    <row r="20" spans="1:30" ht="16.5" customHeight="1" x14ac:dyDescent="0.2">
      <c r="A20" s="113" t="s">
        <v>28</v>
      </c>
      <c r="B20" s="22" t="s">
        <v>28</v>
      </c>
      <c r="C20" s="77" t="s">
        <v>28</v>
      </c>
      <c r="D20" s="253" t="s">
        <v>28</v>
      </c>
      <c r="E20" s="254"/>
      <c r="F20" s="254"/>
      <c r="G20" s="254"/>
      <c r="H20" s="254"/>
      <c r="I20" s="254"/>
      <c r="J20" s="254"/>
      <c r="K20" s="254"/>
      <c r="L20" s="255"/>
      <c r="M20" s="245"/>
      <c r="N20" s="246"/>
      <c r="O20" s="114" t="s">
        <v>28</v>
      </c>
      <c r="P20" s="81"/>
      <c r="Q20" s="210"/>
      <c r="R20" s="81"/>
      <c r="S20" s="81"/>
      <c r="Y20" s="37"/>
    </row>
    <row r="21" spans="1:30" ht="16.5" customHeight="1" x14ac:dyDescent="0.2">
      <c r="A21" s="113" t="s">
        <v>28</v>
      </c>
      <c r="B21" s="22" t="s">
        <v>28</v>
      </c>
      <c r="C21" s="77" t="s">
        <v>28</v>
      </c>
      <c r="D21" s="253" t="s">
        <v>28</v>
      </c>
      <c r="E21" s="254"/>
      <c r="F21" s="254"/>
      <c r="G21" s="254"/>
      <c r="H21" s="254"/>
      <c r="I21" s="254"/>
      <c r="J21" s="254"/>
      <c r="K21" s="254"/>
      <c r="L21" s="255"/>
      <c r="M21" s="245"/>
      <c r="N21" s="246"/>
      <c r="O21" s="114" t="s">
        <v>28</v>
      </c>
      <c r="P21" s="81"/>
      <c r="Q21" s="210"/>
      <c r="R21" s="81"/>
      <c r="S21" s="81"/>
      <c r="U21" s="37"/>
      <c r="V21" s="37"/>
      <c r="W21" s="37"/>
      <c r="X21" s="37"/>
      <c r="AA21" s="37"/>
      <c r="AB21" s="37"/>
      <c r="AC21" s="37"/>
      <c r="AD21" s="37"/>
    </row>
    <row r="22" spans="1:30" ht="16.5" customHeight="1" x14ac:dyDescent="0.2">
      <c r="A22" s="113" t="s">
        <v>28</v>
      </c>
      <c r="B22" s="22" t="s">
        <v>28</v>
      </c>
      <c r="C22" s="77" t="s">
        <v>28</v>
      </c>
      <c r="D22" s="253" t="s">
        <v>28</v>
      </c>
      <c r="E22" s="254"/>
      <c r="F22" s="254"/>
      <c r="G22" s="254"/>
      <c r="H22" s="254"/>
      <c r="I22" s="254"/>
      <c r="J22" s="254"/>
      <c r="K22" s="254"/>
      <c r="L22" s="255"/>
      <c r="M22" s="245"/>
      <c r="N22" s="246"/>
      <c r="O22" s="114" t="s">
        <v>28</v>
      </c>
      <c r="P22" s="81"/>
      <c r="Q22" s="81"/>
      <c r="R22" s="81"/>
      <c r="S22" s="81"/>
      <c r="U22" s="37"/>
      <c r="V22" s="37"/>
      <c r="W22" s="37"/>
      <c r="X22" s="37"/>
      <c r="AA22" s="37"/>
      <c r="AB22" s="37"/>
      <c r="AC22" s="37"/>
      <c r="AD22" s="37"/>
    </row>
    <row r="23" spans="1:30" ht="16.5" customHeight="1" x14ac:dyDescent="0.2">
      <c r="A23" s="113" t="s">
        <v>28</v>
      </c>
      <c r="B23" s="22" t="s">
        <v>28</v>
      </c>
      <c r="C23" s="77" t="s">
        <v>28</v>
      </c>
      <c r="D23" s="253" t="s">
        <v>28</v>
      </c>
      <c r="E23" s="254"/>
      <c r="F23" s="254"/>
      <c r="G23" s="254"/>
      <c r="H23" s="254"/>
      <c r="I23" s="254"/>
      <c r="J23" s="254"/>
      <c r="K23" s="254"/>
      <c r="L23" s="255"/>
      <c r="M23" s="245"/>
      <c r="N23" s="246"/>
      <c r="O23" s="114" t="s">
        <v>28</v>
      </c>
      <c r="P23" s="81"/>
      <c r="Q23" s="81"/>
      <c r="R23" s="81"/>
      <c r="S23" s="81"/>
      <c r="U23" s="37"/>
      <c r="V23" s="37"/>
      <c r="W23" s="37"/>
      <c r="X23" s="37"/>
      <c r="AA23" s="37"/>
      <c r="AB23" s="37"/>
      <c r="AC23" s="37"/>
      <c r="AD23" s="37"/>
    </row>
    <row r="24" spans="1:30" ht="16.5" customHeight="1" x14ac:dyDescent="0.2">
      <c r="A24" s="113" t="s">
        <v>28</v>
      </c>
      <c r="B24" s="22" t="s">
        <v>28</v>
      </c>
      <c r="C24" s="77" t="s">
        <v>28</v>
      </c>
      <c r="D24" s="253" t="s">
        <v>28</v>
      </c>
      <c r="E24" s="254"/>
      <c r="F24" s="254"/>
      <c r="G24" s="254"/>
      <c r="H24" s="254"/>
      <c r="I24" s="254"/>
      <c r="J24" s="254"/>
      <c r="K24" s="254"/>
      <c r="L24" s="255"/>
      <c r="M24" s="245"/>
      <c r="N24" s="246"/>
      <c r="O24" s="114" t="s">
        <v>28</v>
      </c>
      <c r="P24" s="81"/>
      <c r="Q24" s="81"/>
      <c r="R24" s="81"/>
      <c r="S24" s="81"/>
      <c r="U24" s="28"/>
      <c r="V24" s="28"/>
      <c r="W24" s="28"/>
    </row>
    <row r="25" spans="1:30" ht="16.2" customHeight="1" x14ac:dyDescent="0.2">
      <c r="A25" s="113" t="s">
        <v>28</v>
      </c>
      <c r="B25" s="22" t="s">
        <v>28</v>
      </c>
      <c r="C25" s="77" t="s">
        <v>28</v>
      </c>
      <c r="D25" s="253" t="s">
        <v>28</v>
      </c>
      <c r="E25" s="254"/>
      <c r="F25" s="254"/>
      <c r="G25" s="254"/>
      <c r="H25" s="254"/>
      <c r="I25" s="254"/>
      <c r="J25" s="254"/>
      <c r="K25" s="254"/>
      <c r="L25" s="255"/>
      <c r="M25" s="245"/>
      <c r="N25" s="246"/>
      <c r="O25" s="114" t="s">
        <v>28</v>
      </c>
      <c r="P25" s="81"/>
      <c r="Q25" s="81"/>
      <c r="R25" s="81"/>
      <c r="S25" s="81"/>
    </row>
    <row r="26" spans="1:30" x14ac:dyDescent="0.2">
      <c r="A26" s="113" t="s">
        <v>28</v>
      </c>
      <c r="B26" s="22" t="s">
        <v>28</v>
      </c>
      <c r="C26" s="77" t="s">
        <v>28</v>
      </c>
      <c r="D26" s="253" t="s">
        <v>28</v>
      </c>
      <c r="E26" s="254"/>
      <c r="F26" s="254"/>
      <c r="G26" s="254"/>
      <c r="H26" s="254"/>
      <c r="I26" s="254"/>
      <c r="J26" s="254"/>
      <c r="K26" s="254"/>
      <c r="L26" s="255"/>
      <c r="M26" s="245"/>
      <c r="N26" s="246"/>
      <c r="O26" s="114" t="s">
        <v>28</v>
      </c>
    </row>
    <row r="27" spans="1:30" x14ac:dyDescent="0.2">
      <c r="A27" s="113" t="s">
        <v>28</v>
      </c>
      <c r="B27" s="22" t="s">
        <v>28</v>
      </c>
      <c r="C27" s="77" t="s">
        <v>28</v>
      </c>
      <c r="D27" s="253" t="s">
        <v>28</v>
      </c>
      <c r="E27" s="254"/>
      <c r="F27" s="254"/>
      <c r="G27" s="254"/>
      <c r="H27" s="254"/>
      <c r="I27" s="254"/>
      <c r="J27" s="254"/>
      <c r="K27" s="254"/>
      <c r="L27" s="255"/>
      <c r="M27" s="245"/>
      <c r="N27" s="246"/>
      <c r="O27" s="114" t="s">
        <v>28</v>
      </c>
    </row>
    <row r="28" spans="1:30" x14ac:dyDescent="0.2">
      <c r="A28" s="113" t="s">
        <v>28</v>
      </c>
      <c r="B28" s="22" t="s">
        <v>28</v>
      </c>
      <c r="C28" s="77" t="s">
        <v>28</v>
      </c>
      <c r="D28" s="253" t="s">
        <v>28</v>
      </c>
      <c r="E28" s="254"/>
      <c r="F28" s="254"/>
      <c r="G28" s="254"/>
      <c r="H28" s="254"/>
      <c r="I28" s="254"/>
      <c r="J28" s="254"/>
      <c r="K28" s="254"/>
      <c r="L28" s="255"/>
      <c r="M28" s="245"/>
      <c r="N28" s="246"/>
      <c r="O28" s="114" t="s">
        <v>28</v>
      </c>
    </row>
    <row r="29" spans="1:30" x14ac:dyDescent="0.2">
      <c r="A29" s="115" t="s">
        <v>28</v>
      </c>
      <c r="B29" s="22"/>
      <c r="C29" s="77" t="s">
        <v>28</v>
      </c>
      <c r="D29" s="253" t="s">
        <v>28</v>
      </c>
      <c r="E29" s="254"/>
      <c r="F29" s="254"/>
      <c r="G29" s="254"/>
      <c r="H29" s="254"/>
      <c r="I29" s="254"/>
      <c r="J29" s="254"/>
      <c r="K29" s="254"/>
      <c r="L29" s="255"/>
      <c r="M29" s="245"/>
      <c r="N29" s="246"/>
      <c r="O29" s="114" t="s">
        <v>28</v>
      </c>
    </row>
    <row r="30" spans="1:30" x14ac:dyDescent="0.2">
      <c r="A30" s="1"/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30" x14ac:dyDescent="0.2">
      <c r="A31" s="1"/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30" x14ac:dyDescent="0.2">
      <c r="A32" s="1"/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1"/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">
      <c r="A34" s="1"/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1"/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">
      <c r="A36" s="1"/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">
      <c r="A37" s="1"/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">
      <c r="A38" s="1"/>
      <c r="B38" s="1"/>
      <c r="C38" s="1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">
      <c r="A39" s="1"/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"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"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">
      <c r="D42" s="3"/>
      <c r="E42" s="3"/>
      <c r="F42" s="3"/>
      <c r="G42" s="3"/>
      <c r="H42" s="3"/>
      <c r="I42" s="3"/>
      <c r="J42" s="3"/>
      <c r="K42" s="3"/>
      <c r="L42" s="3"/>
      <c r="M42" s="3"/>
    </row>
  </sheetData>
  <mergeCells count="46">
    <mergeCell ref="A2:N2"/>
    <mergeCell ref="M3:O3"/>
    <mergeCell ref="A5:C5"/>
    <mergeCell ref="A6:C6"/>
    <mergeCell ref="A7:C7"/>
    <mergeCell ref="A3:C3"/>
    <mergeCell ref="J4:L4"/>
    <mergeCell ref="D18:L18"/>
    <mergeCell ref="A4:C4"/>
    <mergeCell ref="T3:W3"/>
    <mergeCell ref="J11:L11"/>
    <mergeCell ref="M13:N13"/>
    <mergeCell ref="A10:C10"/>
    <mergeCell ref="A9:C9"/>
    <mergeCell ref="A8:C8"/>
    <mergeCell ref="Q13:R13"/>
    <mergeCell ref="S13:T13"/>
    <mergeCell ref="Q12:R12"/>
    <mergeCell ref="M20:N20"/>
    <mergeCell ref="D20:L20"/>
    <mergeCell ref="D22:L22"/>
    <mergeCell ref="M22:N22"/>
    <mergeCell ref="D19:L19"/>
    <mergeCell ref="M25:N25"/>
    <mergeCell ref="D21:L21"/>
    <mergeCell ref="M21:N21"/>
    <mergeCell ref="D24:L24"/>
    <mergeCell ref="M24:N24"/>
    <mergeCell ref="D23:L23"/>
    <mergeCell ref="M23:N23"/>
    <mergeCell ref="A1:N1"/>
    <mergeCell ref="D29:L29"/>
    <mergeCell ref="M29:N29"/>
    <mergeCell ref="D26:L26"/>
    <mergeCell ref="M26:N26"/>
    <mergeCell ref="D27:L27"/>
    <mergeCell ref="M27:N27"/>
    <mergeCell ref="D28:L28"/>
    <mergeCell ref="M28:N28"/>
    <mergeCell ref="D17:L17"/>
    <mergeCell ref="D16:L16"/>
    <mergeCell ref="M14:N14"/>
    <mergeCell ref="D13:L13"/>
    <mergeCell ref="D14:L14"/>
    <mergeCell ref="D15:L15"/>
    <mergeCell ref="D25:L25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B144-5DD7-4535-99C8-7BF7E8364548}">
  <dimension ref="A1:AD42"/>
  <sheetViews>
    <sheetView zoomScaleNormal="100" workbookViewId="0">
      <selection activeCell="H6" sqref="H6:I8"/>
    </sheetView>
  </sheetViews>
  <sheetFormatPr defaultColWidth="9" defaultRowHeight="13.2" x14ac:dyDescent="0.2"/>
  <cols>
    <col min="1" max="1" width="8.33203125" style="2" customWidth="1"/>
    <col min="2" max="2" width="6.77734375" style="2" customWidth="1"/>
    <col min="3" max="3" width="13.77734375" style="2" customWidth="1"/>
    <col min="4" max="12" width="5.109375" style="109" customWidth="1"/>
    <col min="13" max="14" width="8.109375" style="109" customWidth="1"/>
    <col min="15" max="15" width="8.77734375" style="109" customWidth="1"/>
    <col min="16" max="19" width="4.77734375" style="109" customWidth="1"/>
    <col min="20" max="20" width="5" style="109" customWidth="1"/>
    <col min="21" max="24" width="3.44140625" style="109" customWidth="1"/>
    <col min="25" max="25" width="1.33203125" style="109" customWidth="1"/>
    <col min="26" max="26" width="6.33203125" style="109" customWidth="1"/>
    <col min="27" max="29" width="3.44140625" style="109" customWidth="1"/>
    <col min="30" max="30" width="7.109375" style="109" customWidth="1"/>
    <col min="31" max="16384" width="9" style="109"/>
  </cols>
  <sheetData>
    <row r="1" spans="1:25" ht="31.5" customHeight="1" x14ac:dyDescent="0.2">
      <c r="A1" s="252" t="str">
        <f>Ａブロック!A1</f>
        <v>第18回さわやかカップ長谷川メモリアル教育リーグ ・予選ブロック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110"/>
      <c r="P1" s="107"/>
      <c r="Q1" s="107"/>
      <c r="R1" s="107"/>
      <c r="S1" s="107"/>
    </row>
    <row r="2" spans="1:25" ht="18" customHeight="1" x14ac:dyDescent="0.2">
      <c r="A2" s="271" t="str">
        <f>Ａブロック!A2</f>
        <v>2020年10月10日（土）～2020年12月13日（日）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108"/>
      <c r="P2" s="108"/>
      <c r="Q2" s="108"/>
      <c r="R2" s="108"/>
      <c r="S2" s="108"/>
    </row>
    <row r="3" spans="1:25" ht="15" thickBot="1" x14ac:dyDescent="0.25">
      <c r="A3" s="275" t="s">
        <v>88</v>
      </c>
      <c r="B3" s="275"/>
      <c r="C3" s="275"/>
      <c r="M3" s="318" t="str">
        <f>Ａブロック!M3</f>
        <v>【2020.12.22現在】</v>
      </c>
      <c r="N3" s="318"/>
      <c r="O3" s="318"/>
      <c r="P3" s="106"/>
      <c r="Q3" s="106"/>
      <c r="R3" s="106"/>
      <c r="S3" s="106"/>
      <c r="T3" s="270" t="s">
        <v>10</v>
      </c>
      <c r="U3" s="270"/>
      <c r="V3" s="270"/>
      <c r="W3" s="270"/>
    </row>
    <row r="4" spans="1:25" s="21" customFormat="1" ht="27" customHeight="1" thickBot="1" x14ac:dyDescent="0.2">
      <c r="A4" s="302"/>
      <c r="B4" s="303"/>
      <c r="C4" s="304"/>
      <c r="D4" s="39" t="s">
        <v>20</v>
      </c>
      <c r="E4" s="39" t="s">
        <v>93</v>
      </c>
      <c r="F4" s="39" t="s">
        <v>71</v>
      </c>
      <c r="G4" s="39" t="s">
        <v>127</v>
      </c>
      <c r="H4" s="116" t="s">
        <v>27</v>
      </c>
      <c r="I4" s="76"/>
      <c r="J4" s="305" t="s">
        <v>5</v>
      </c>
      <c r="K4" s="306"/>
      <c r="L4" s="307"/>
      <c r="M4" s="5" t="s">
        <v>0</v>
      </c>
      <c r="N4" s="5" t="s">
        <v>3</v>
      </c>
      <c r="O4" s="82" t="s">
        <v>27</v>
      </c>
      <c r="P4" s="83" t="s">
        <v>66</v>
      </c>
      <c r="Q4" s="83" t="s">
        <v>63</v>
      </c>
      <c r="R4" s="83" t="s">
        <v>64</v>
      </c>
      <c r="S4" s="83" t="s">
        <v>65</v>
      </c>
      <c r="T4" s="100" t="s">
        <v>11</v>
      </c>
      <c r="U4" s="101"/>
      <c r="V4" s="101"/>
      <c r="W4" s="101"/>
    </row>
    <row r="5" spans="1:25" ht="20.25" customHeight="1" x14ac:dyDescent="0.15">
      <c r="A5" s="290" t="s">
        <v>124</v>
      </c>
      <c r="B5" s="319"/>
      <c r="C5" s="320"/>
      <c r="D5" s="14"/>
      <c r="E5" s="11" t="s">
        <v>145</v>
      </c>
      <c r="F5" s="11" t="s">
        <v>145</v>
      </c>
      <c r="G5" s="11" t="s">
        <v>144</v>
      </c>
      <c r="H5" s="138"/>
      <c r="I5" s="69"/>
      <c r="J5" s="17">
        <f t="shared" ref="J5:J10" si="0">COUNTIF(D5:I5,"○")</f>
        <v>2</v>
      </c>
      <c r="K5" s="6">
        <f t="shared" ref="K5:K10" si="1">COUNTIF(D5:I5,"●")</f>
        <v>1</v>
      </c>
      <c r="L5" s="7">
        <f t="shared" ref="L5:L10" si="2">COUNTIF(D5:I5,"△")</f>
        <v>0</v>
      </c>
      <c r="M5" s="33">
        <f>COUNTIF(D5:G5,"")-1</f>
        <v>0</v>
      </c>
      <c r="N5" s="35">
        <v>2</v>
      </c>
      <c r="O5" s="45" t="s">
        <v>27</v>
      </c>
      <c r="P5" s="78">
        <f>J5*3</f>
        <v>6</v>
      </c>
      <c r="Q5" s="78" t="s">
        <v>27</v>
      </c>
      <c r="R5" s="78" t="s">
        <v>27</v>
      </c>
      <c r="S5" s="78" t="e">
        <f>Q5-R5</f>
        <v>#VALUE!</v>
      </c>
      <c r="T5" s="100" t="s">
        <v>12</v>
      </c>
      <c r="U5" s="101"/>
      <c r="V5" s="101"/>
      <c r="W5" s="101"/>
    </row>
    <row r="6" spans="1:25" ht="20.25" customHeight="1" x14ac:dyDescent="0.15">
      <c r="A6" s="328" t="s">
        <v>91</v>
      </c>
      <c r="B6" s="329"/>
      <c r="C6" s="330"/>
      <c r="D6" s="52" t="s">
        <v>144</v>
      </c>
      <c r="E6" s="63"/>
      <c r="F6" s="64" t="s">
        <v>141</v>
      </c>
      <c r="G6" s="64" t="s">
        <v>144</v>
      </c>
      <c r="H6" s="133" t="s">
        <v>27</v>
      </c>
      <c r="I6" s="70"/>
      <c r="J6" s="181">
        <f t="shared" si="0"/>
        <v>0</v>
      </c>
      <c r="K6" s="170">
        <f t="shared" si="1"/>
        <v>2</v>
      </c>
      <c r="L6" s="182">
        <f t="shared" si="2"/>
        <v>1</v>
      </c>
      <c r="M6" s="172">
        <f>COUNTIF(D6:G6,"")-1</f>
        <v>0</v>
      </c>
      <c r="N6" s="168">
        <v>4</v>
      </c>
      <c r="O6" s="177" t="s">
        <v>27</v>
      </c>
      <c r="P6" s="129">
        <f>J6*3</f>
        <v>0</v>
      </c>
      <c r="Q6" s="236">
        <f>Q18</f>
        <v>4</v>
      </c>
      <c r="R6" s="236">
        <f>R18</f>
        <v>24</v>
      </c>
      <c r="S6" s="129">
        <f>Q6-R6</f>
        <v>-20</v>
      </c>
      <c r="T6" s="100" t="s">
        <v>13</v>
      </c>
      <c r="U6" s="101"/>
      <c r="V6" s="101"/>
      <c r="W6" s="101"/>
    </row>
    <row r="7" spans="1:25" ht="20.25" customHeight="1" x14ac:dyDescent="0.15">
      <c r="A7" s="328" t="s">
        <v>125</v>
      </c>
      <c r="B7" s="329"/>
      <c r="C7" s="330"/>
      <c r="D7" s="52" t="s">
        <v>144</v>
      </c>
      <c r="E7" s="64" t="s">
        <v>141</v>
      </c>
      <c r="F7" s="63"/>
      <c r="G7" s="64" t="s">
        <v>144</v>
      </c>
      <c r="H7" s="133"/>
      <c r="I7" s="70"/>
      <c r="J7" s="181">
        <f t="shared" si="0"/>
        <v>0</v>
      </c>
      <c r="K7" s="170">
        <f t="shared" si="1"/>
        <v>2</v>
      </c>
      <c r="L7" s="182">
        <f t="shared" si="2"/>
        <v>1</v>
      </c>
      <c r="M7" s="172">
        <f>COUNTIF(D7:G7,"")-1</f>
        <v>0</v>
      </c>
      <c r="N7" s="168">
        <v>3</v>
      </c>
      <c r="O7" s="177" t="s">
        <v>27</v>
      </c>
      <c r="P7" s="129">
        <f>J7*3</f>
        <v>0</v>
      </c>
      <c r="Q7" s="236">
        <f>S18</f>
        <v>7</v>
      </c>
      <c r="R7" s="236">
        <f>T18</f>
        <v>26</v>
      </c>
      <c r="S7" s="129">
        <f>Q7-R7</f>
        <v>-19</v>
      </c>
      <c r="T7" s="100" t="s">
        <v>14</v>
      </c>
      <c r="U7" s="101"/>
      <c r="V7" s="101"/>
      <c r="W7" s="101"/>
    </row>
    <row r="8" spans="1:25" ht="20.25" customHeight="1" x14ac:dyDescent="0.15">
      <c r="A8" s="296" t="s">
        <v>126</v>
      </c>
      <c r="B8" s="297"/>
      <c r="C8" s="317"/>
      <c r="D8" s="52" t="s">
        <v>145</v>
      </c>
      <c r="E8" s="64" t="s">
        <v>145</v>
      </c>
      <c r="F8" s="64" t="s">
        <v>145</v>
      </c>
      <c r="G8" s="63"/>
      <c r="H8" s="126" t="s">
        <v>27</v>
      </c>
      <c r="I8" s="71"/>
      <c r="J8" s="181">
        <f t="shared" si="0"/>
        <v>3</v>
      </c>
      <c r="K8" s="170">
        <f t="shared" si="1"/>
        <v>0</v>
      </c>
      <c r="L8" s="182">
        <f t="shared" si="2"/>
        <v>0</v>
      </c>
      <c r="M8" s="172">
        <f>COUNTIF(D8:G8,"")-1</f>
        <v>0</v>
      </c>
      <c r="N8" s="168">
        <v>1</v>
      </c>
      <c r="O8" s="177" t="s">
        <v>27</v>
      </c>
      <c r="P8" s="129">
        <f>J8*3</f>
        <v>9</v>
      </c>
      <c r="Q8" s="129" t="s">
        <v>27</v>
      </c>
      <c r="R8" s="129" t="s">
        <v>27</v>
      </c>
      <c r="S8" s="129" t="e">
        <f>Q8-R8</f>
        <v>#VALUE!</v>
      </c>
      <c r="T8" s="100" t="s">
        <v>15</v>
      </c>
      <c r="U8" s="101"/>
      <c r="V8" s="101"/>
      <c r="W8" s="101"/>
    </row>
    <row r="9" spans="1:25" ht="20.25" customHeight="1" x14ac:dyDescent="0.2">
      <c r="A9" s="322" t="s">
        <v>27</v>
      </c>
      <c r="B9" s="323"/>
      <c r="C9" s="324"/>
      <c r="D9" s="132"/>
      <c r="E9" s="133" t="s">
        <v>27</v>
      </c>
      <c r="F9" s="128"/>
      <c r="G9" s="128" t="s">
        <v>27</v>
      </c>
      <c r="H9" s="137"/>
      <c r="I9" s="70"/>
      <c r="J9" s="139">
        <f t="shared" si="0"/>
        <v>0</v>
      </c>
      <c r="K9" s="140">
        <f t="shared" si="1"/>
        <v>0</v>
      </c>
      <c r="L9" s="141">
        <f t="shared" si="2"/>
        <v>0</v>
      </c>
      <c r="M9" s="142">
        <v>0</v>
      </c>
      <c r="N9" s="122" t="s">
        <v>27</v>
      </c>
      <c r="O9" s="127" t="s">
        <v>27</v>
      </c>
      <c r="P9" s="78">
        <f>J9*3</f>
        <v>0</v>
      </c>
      <c r="Q9" s="78" t="s">
        <v>27</v>
      </c>
      <c r="R9" s="78" t="s">
        <v>27</v>
      </c>
      <c r="S9" s="78" t="e">
        <f>Q9-R9</f>
        <v>#VALUE!</v>
      </c>
      <c r="T9" s="102" t="s">
        <v>82</v>
      </c>
      <c r="U9" s="101"/>
      <c r="V9" s="101"/>
      <c r="W9" s="101"/>
    </row>
    <row r="10" spans="1:25" ht="20.25" customHeight="1" thickBot="1" x14ac:dyDescent="0.25">
      <c r="A10" s="310"/>
      <c r="B10" s="311"/>
      <c r="C10" s="312"/>
      <c r="D10" s="65"/>
      <c r="E10" s="60"/>
      <c r="F10" s="66"/>
      <c r="G10" s="66"/>
      <c r="H10" s="66"/>
      <c r="I10" s="67"/>
      <c r="J10" s="139">
        <f t="shared" si="0"/>
        <v>0</v>
      </c>
      <c r="K10" s="140">
        <f t="shared" si="1"/>
        <v>0</v>
      </c>
      <c r="L10" s="141">
        <f t="shared" si="2"/>
        <v>0</v>
      </c>
      <c r="M10" s="145">
        <v>0</v>
      </c>
      <c r="N10" s="96"/>
      <c r="O10" s="97"/>
      <c r="P10" s="78"/>
      <c r="Q10" s="78"/>
      <c r="R10" s="78"/>
      <c r="S10" s="78"/>
      <c r="T10" s="26"/>
    </row>
    <row r="11" spans="1:25" ht="20.25" customHeight="1" thickBot="1" x14ac:dyDescent="0.25">
      <c r="A11" s="13"/>
      <c r="B11" s="13"/>
      <c r="D11" s="18"/>
      <c r="E11" s="18"/>
      <c r="F11" s="18"/>
      <c r="G11" s="23"/>
      <c r="H11" s="19"/>
      <c r="I11" s="19"/>
      <c r="J11" s="313" t="s">
        <v>17</v>
      </c>
      <c r="K11" s="313"/>
      <c r="L11" s="314"/>
      <c r="M11" s="5">
        <f>SUM(M5:M10)/2</f>
        <v>0</v>
      </c>
      <c r="O11" s="47"/>
      <c r="P11" s="54"/>
      <c r="Q11" s="54"/>
      <c r="R11" s="54"/>
      <c r="S11" s="54"/>
    </row>
    <row r="12" spans="1:25" ht="16.5" customHeight="1" x14ac:dyDescent="0.2">
      <c r="A12" s="4" t="str">
        <f>Ａブロック!A12</f>
        <v>＜試合結果＞</v>
      </c>
      <c r="B12" s="4"/>
      <c r="N12" s="29"/>
      <c r="Q12" s="341" t="s">
        <v>260</v>
      </c>
      <c r="R12" s="341"/>
    </row>
    <row r="13" spans="1:25" ht="16.5" customHeight="1" thickBot="1" x14ac:dyDescent="0.25">
      <c r="A13" s="79" t="s">
        <v>1</v>
      </c>
      <c r="B13" s="111" t="s">
        <v>6</v>
      </c>
      <c r="C13" s="30" t="s">
        <v>2</v>
      </c>
      <c r="D13" s="279" t="s">
        <v>18</v>
      </c>
      <c r="E13" s="276"/>
      <c r="F13" s="276"/>
      <c r="G13" s="276"/>
      <c r="H13" s="276"/>
      <c r="I13" s="276"/>
      <c r="J13" s="276"/>
      <c r="K13" s="276"/>
      <c r="L13" s="277"/>
      <c r="M13" s="276" t="s">
        <v>9</v>
      </c>
      <c r="N13" s="277"/>
      <c r="O13" s="112" t="s">
        <v>28</v>
      </c>
      <c r="Q13" s="340" t="s">
        <v>93</v>
      </c>
      <c r="R13" s="340"/>
      <c r="S13" s="340" t="s">
        <v>71</v>
      </c>
      <c r="T13" s="340"/>
      <c r="U13" s="37"/>
      <c r="V13" s="37"/>
      <c r="W13" s="37"/>
      <c r="X13" s="37"/>
      <c r="Y13" s="37"/>
    </row>
    <row r="14" spans="1:25" ht="16.5" customHeight="1" x14ac:dyDescent="0.2">
      <c r="A14" s="187">
        <v>44115</v>
      </c>
      <c r="B14" s="188">
        <v>0.625</v>
      </c>
      <c r="C14" s="189" t="s">
        <v>140</v>
      </c>
      <c r="D14" s="337" t="s">
        <v>139</v>
      </c>
      <c r="E14" s="338"/>
      <c r="F14" s="338"/>
      <c r="G14" s="338"/>
      <c r="H14" s="338"/>
      <c r="I14" s="338"/>
      <c r="J14" s="338"/>
      <c r="K14" s="338"/>
      <c r="L14" s="339"/>
      <c r="M14" s="342"/>
      <c r="N14" s="343"/>
      <c r="O14" s="190" t="s">
        <v>28</v>
      </c>
      <c r="P14" s="158"/>
      <c r="Q14" s="78" t="s">
        <v>251</v>
      </c>
      <c r="R14" s="78" t="s">
        <v>252</v>
      </c>
      <c r="S14" s="78" t="s">
        <v>251</v>
      </c>
      <c r="T14" s="78" t="s">
        <v>252</v>
      </c>
      <c r="Y14" s="37"/>
    </row>
    <row r="15" spans="1:25" ht="16.5" customHeight="1" x14ac:dyDescent="0.2">
      <c r="A15" s="154">
        <v>44135</v>
      </c>
      <c r="B15" s="155">
        <v>0.43055555555555558</v>
      </c>
      <c r="C15" s="156" t="s">
        <v>147</v>
      </c>
      <c r="D15" s="247" t="s">
        <v>165</v>
      </c>
      <c r="E15" s="248"/>
      <c r="F15" s="248"/>
      <c r="G15" s="248"/>
      <c r="H15" s="248"/>
      <c r="I15" s="248"/>
      <c r="J15" s="248"/>
      <c r="K15" s="248"/>
      <c r="L15" s="249"/>
      <c r="M15" s="159"/>
      <c r="N15" s="160"/>
      <c r="O15" s="157" t="s">
        <v>28</v>
      </c>
      <c r="P15" s="158"/>
      <c r="Q15" s="212">
        <v>3</v>
      </c>
      <c r="R15" s="217">
        <v>3</v>
      </c>
      <c r="S15" s="217">
        <v>3</v>
      </c>
      <c r="T15" s="217">
        <v>3</v>
      </c>
    </row>
    <row r="16" spans="1:25" ht="16.5" customHeight="1" x14ac:dyDescent="0.2">
      <c r="A16" s="154">
        <v>44142</v>
      </c>
      <c r="B16" s="155">
        <v>0.56944444444444442</v>
      </c>
      <c r="C16" s="156" t="s">
        <v>170</v>
      </c>
      <c r="D16" s="247" t="s">
        <v>169</v>
      </c>
      <c r="E16" s="248"/>
      <c r="F16" s="248"/>
      <c r="G16" s="248"/>
      <c r="H16" s="248"/>
      <c r="I16" s="248"/>
      <c r="J16" s="248"/>
      <c r="K16" s="248"/>
      <c r="L16" s="249"/>
      <c r="M16" s="159"/>
      <c r="N16" s="160"/>
      <c r="O16" s="157" t="s">
        <v>28</v>
      </c>
      <c r="P16" s="158"/>
      <c r="Q16" s="212">
        <v>0</v>
      </c>
      <c r="R16" s="217">
        <v>11</v>
      </c>
      <c r="S16" s="217">
        <v>2</v>
      </c>
      <c r="T16" s="217">
        <v>9</v>
      </c>
      <c r="Y16" s="37"/>
    </row>
    <row r="17" spans="1:30" ht="16.5" customHeight="1" thickBot="1" x14ac:dyDescent="0.25">
      <c r="A17" s="154">
        <v>44150</v>
      </c>
      <c r="B17" s="155">
        <v>0.41666666666666669</v>
      </c>
      <c r="C17" s="156" t="s">
        <v>196</v>
      </c>
      <c r="D17" s="247" t="s">
        <v>197</v>
      </c>
      <c r="E17" s="248"/>
      <c r="F17" s="248"/>
      <c r="G17" s="248"/>
      <c r="H17" s="248"/>
      <c r="I17" s="248"/>
      <c r="J17" s="248"/>
      <c r="K17" s="248"/>
      <c r="L17" s="249"/>
      <c r="M17" s="159"/>
      <c r="N17" s="160"/>
      <c r="O17" s="157" t="s">
        <v>28</v>
      </c>
      <c r="P17" s="81"/>
      <c r="Q17" s="218">
        <v>1</v>
      </c>
      <c r="R17" s="219">
        <v>10</v>
      </c>
      <c r="S17" s="219">
        <v>2</v>
      </c>
      <c r="T17" s="219">
        <v>14</v>
      </c>
    </row>
    <row r="18" spans="1:30" ht="16.5" customHeight="1" thickBot="1" x14ac:dyDescent="0.25">
      <c r="A18" s="154">
        <v>44178</v>
      </c>
      <c r="B18" s="155">
        <v>0.41666666666666669</v>
      </c>
      <c r="C18" s="156" t="s">
        <v>241</v>
      </c>
      <c r="D18" s="247" t="s">
        <v>242</v>
      </c>
      <c r="E18" s="248"/>
      <c r="F18" s="248"/>
      <c r="G18" s="248"/>
      <c r="H18" s="248"/>
      <c r="I18" s="248"/>
      <c r="J18" s="248"/>
      <c r="K18" s="248"/>
      <c r="L18" s="249"/>
      <c r="M18" s="213"/>
      <c r="N18" s="214"/>
      <c r="O18" s="157" t="s">
        <v>28</v>
      </c>
      <c r="P18" s="81"/>
      <c r="Q18" s="220">
        <f>SUM(Q15:Q17)</f>
        <v>4</v>
      </c>
      <c r="R18" s="222">
        <f t="shared" ref="R18:T18" si="3">SUM(R15:R17)</f>
        <v>24</v>
      </c>
      <c r="S18" s="220">
        <f t="shared" si="3"/>
        <v>7</v>
      </c>
      <c r="T18" s="221">
        <f t="shared" si="3"/>
        <v>26</v>
      </c>
      <c r="Y18" s="37"/>
    </row>
    <row r="19" spans="1:30" ht="16.5" customHeight="1" x14ac:dyDescent="0.2">
      <c r="A19" s="154">
        <v>44178</v>
      </c>
      <c r="B19" s="155">
        <v>0.58333333333333337</v>
      </c>
      <c r="C19" s="156" t="s">
        <v>248</v>
      </c>
      <c r="D19" s="247" t="s">
        <v>247</v>
      </c>
      <c r="E19" s="248"/>
      <c r="F19" s="248"/>
      <c r="G19" s="248"/>
      <c r="H19" s="248"/>
      <c r="I19" s="248"/>
      <c r="J19" s="248"/>
      <c r="K19" s="248"/>
      <c r="L19" s="249"/>
      <c r="M19" s="213"/>
      <c r="N19" s="214"/>
      <c r="O19" s="157" t="s">
        <v>28</v>
      </c>
      <c r="P19" s="81"/>
      <c r="Q19" s="81"/>
      <c r="R19" s="81"/>
      <c r="S19" s="81"/>
      <c r="Y19" s="37"/>
    </row>
    <row r="20" spans="1:30" ht="16.5" customHeight="1" x14ac:dyDescent="0.2">
      <c r="A20" s="113" t="s">
        <v>28</v>
      </c>
      <c r="B20" s="22" t="s">
        <v>28</v>
      </c>
      <c r="C20" s="77" t="s">
        <v>28</v>
      </c>
      <c r="D20" s="253" t="s">
        <v>28</v>
      </c>
      <c r="E20" s="254"/>
      <c r="F20" s="254"/>
      <c r="G20" s="254"/>
      <c r="H20" s="254"/>
      <c r="I20" s="254"/>
      <c r="J20" s="254"/>
      <c r="K20" s="254"/>
      <c r="L20" s="255"/>
      <c r="M20" s="245"/>
      <c r="N20" s="246"/>
      <c r="O20" s="114" t="s">
        <v>28</v>
      </c>
      <c r="P20" s="81"/>
      <c r="Q20" s="81"/>
      <c r="R20" s="81"/>
      <c r="S20" s="81"/>
      <c r="Y20" s="37"/>
    </row>
    <row r="21" spans="1:30" ht="16.5" customHeight="1" x14ac:dyDescent="0.2">
      <c r="A21" s="113" t="s">
        <v>28</v>
      </c>
      <c r="B21" s="22" t="s">
        <v>28</v>
      </c>
      <c r="C21" s="77" t="s">
        <v>28</v>
      </c>
      <c r="D21" s="253" t="s">
        <v>28</v>
      </c>
      <c r="E21" s="254"/>
      <c r="F21" s="254"/>
      <c r="G21" s="254"/>
      <c r="H21" s="254"/>
      <c r="I21" s="254"/>
      <c r="J21" s="254"/>
      <c r="K21" s="254"/>
      <c r="L21" s="255"/>
      <c r="M21" s="245"/>
      <c r="N21" s="246"/>
      <c r="O21" s="114" t="s">
        <v>28</v>
      </c>
      <c r="P21" s="81"/>
      <c r="Q21" s="81"/>
      <c r="R21" s="81"/>
      <c r="S21" s="81"/>
      <c r="U21" s="37"/>
      <c r="V21" s="37"/>
      <c r="W21" s="37"/>
      <c r="X21" s="37"/>
      <c r="AA21" s="37"/>
      <c r="AB21" s="37"/>
      <c r="AC21" s="37"/>
      <c r="AD21" s="37"/>
    </row>
    <row r="22" spans="1:30" ht="16.5" customHeight="1" x14ac:dyDescent="0.2">
      <c r="A22" s="113" t="s">
        <v>28</v>
      </c>
      <c r="B22" s="22" t="s">
        <v>28</v>
      </c>
      <c r="C22" s="77" t="s">
        <v>28</v>
      </c>
      <c r="D22" s="253" t="s">
        <v>28</v>
      </c>
      <c r="E22" s="254"/>
      <c r="F22" s="254"/>
      <c r="G22" s="254"/>
      <c r="H22" s="254"/>
      <c r="I22" s="254"/>
      <c r="J22" s="254"/>
      <c r="K22" s="254"/>
      <c r="L22" s="255"/>
      <c r="M22" s="245"/>
      <c r="N22" s="246"/>
      <c r="O22" s="114" t="s">
        <v>28</v>
      </c>
      <c r="P22" s="81"/>
      <c r="Q22" s="81"/>
      <c r="R22" s="81"/>
      <c r="S22" s="81"/>
      <c r="U22" s="37"/>
      <c r="V22" s="37"/>
      <c r="W22" s="37"/>
      <c r="X22" s="37"/>
      <c r="AA22" s="37"/>
      <c r="AB22" s="37"/>
      <c r="AC22" s="37"/>
      <c r="AD22" s="37"/>
    </row>
    <row r="23" spans="1:30" ht="16.5" customHeight="1" x14ac:dyDescent="0.2">
      <c r="A23" s="113" t="s">
        <v>28</v>
      </c>
      <c r="B23" s="22" t="s">
        <v>28</v>
      </c>
      <c r="C23" s="77" t="s">
        <v>28</v>
      </c>
      <c r="D23" s="253" t="s">
        <v>28</v>
      </c>
      <c r="E23" s="254"/>
      <c r="F23" s="254"/>
      <c r="G23" s="254"/>
      <c r="H23" s="254"/>
      <c r="I23" s="254"/>
      <c r="J23" s="254"/>
      <c r="K23" s="254"/>
      <c r="L23" s="255"/>
      <c r="M23" s="245"/>
      <c r="N23" s="246"/>
      <c r="O23" s="114" t="s">
        <v>28</v>
      </c>
      <c r="P23" s="81"/>
      <c r="Q23" s="81"/>
      <c r="R23" s="81"/>
      <c r="S23" s="81"/>
      <c r="U23" s="37"/>
      <c r="V23" s="37"/>
      <c r="W23" s="37"/>
      <c r="X23" s="37"/>
      <c r="AA23" s="37"/>
      <c r="AB23" s="37"/>
      <c r="AC23" s="37"/>
      <c r="AD23" s="37"/>
    </row>
    <row r="24" spans="1:30" ht="16.5" customHeight="1" x14ac:dyDescent="0.2">
      <c r="A24" s="113" t="s">
        <v>28</v>
      </c>
      <c r="B24" s="22" t="s">
        <v>28</v>
      </c>
      <c r="C24" s="77" t="s">
        <v>28</v>
      </c>
      <c r="D24" s="253" t="s">
        <v>28</v>
      </c>
      <c r="E24" s="254"/>
      <c r="F24" s="254"/>
      <c r="G24" s="254"/>
      <c r="H24" s="254"/>
      <c r="I24" s="254"/>
      <c r="J24" s="254"/>
      <c r="K24" s="254"/>
      <c r="L24" s="255"/>
      <c r="M24" s="245"/>
      <c r="N24" s="246"/>
      <c r="O24" s="114" t="s">
        <v>28</v>
      </c>
      <c r="P24" s="81"/>
      <c r="Q24" s="81"/>
      <c r="R24" s="81"/>
      <c r="S24" s="81"/>
      <c r="U24" s="28"/>
      <c r="V24" s="28"/>
      <c r="W24" s="28"/>
    </row>
    <row r="25" spans="1:30" ht="16.2" customHeight="1" x14ac:dyDescent="0.2">
      <c r="A25" s="113" t="s">
        <v>28</v>
      </c>
      <c r="B25" s="22" t="s">
        <v>28</v>
      </c>
      <c r="C25" s="77" t="s">
        <v>28</v>
      </c>
      <c r="D25" s="253" t="s">
        <v>28</v>
      </c>
      <c r="E25" s="254"/>
      <c r="F25" s="254"/>
      <c r="G25" s="254"/>
      <c r="H25" s="254"/>
      <c r="I25" s="254"/>
      <c r="J25" s="254"/>
      <c r="K25" s="254"/>
      <c r="L25" s="255"/>
      <c r="M25" s="245"/>
      <c r="N25" s="246"/>
      <c r="O25" s="114" t="s">
        <v>28</v>
      </c>
      <c r="P25" s="81"/>
      <c r="Q25" s="81"/>
      <c r="R25" s="81"/>
      <c r="S25" s="81"/>
    </row>
    <row r="26" spans="1:30" x14ac:dyDescent="0.2">
      <c r="A26" s="113" t="s">
        <v>28</v>
      </c>
      <c r="B26" s="22" t="s">
        <v>28</v>
      </c>
      <c r="C26" s="77" t="s">
        <v>28</v>
      </c>
      <c r="D26" s="253" t="s">
        <v>28</v>
      </c>
      <c r="E26" s="254"/>
      <c r="F26" s="254"/>
      <c r="G26" s="254"/>
      <c r="H26" s="254"/>
      <c r="I26" s="254"/>
      <c r="J26" s="254"/>
      <c r="K26" s="254"/>
      <c r="L26" s="255"/>
      <c r="M26" s="245"/>
      <c r="N26" s="246"/>
      <c r="O26" s="114" t="s">
        <v>28</v>
      </c>
    </row>
    <row r="27" spans="1:30" x14ac:dyDescent="0.2">
      <c r="A27" s="113" t="s">
        <v>28</v>
      </c>
      <c r="B27" s="22" t="s">
        <v>28</v>
      </c>
      <c r="C27" s="77" t="s">
        <v>28</v>
      </c>
      <c r="D27" s="253" t="s">
        <v>28</v>
      </c>
      <c r="E27" s="254"/>
      <c r="F27" s="254"/>
      <c r="G27" s="254"/>
      <c r="H27" s="254"/>
      <c r="I27" s="254"/>
      <c r="J27" s="254"/>
      <c r="K27" s="254"/>
      <c r="L27" s="255"/>
      <c r="M27" s="245"/>
      <c r="N27" s="246"/>
      <c r="O27" s="114" t="s">
        <v>28</v>
      </c>
    </row>
    <row r="28" spans="1:30" x14ac:dyDescent="0.2">
      <c r="A28" s="113" t="s">
        <v>28</v>
      </c>
      <c r="B28" s="22" t="s">
        <v>28</v>
      </c>
      <c r="C28" s="77" t="s">
        <v>28</v>
      </c>
      <c r="D28" s="253" t="s">
        <v>28</v>
      </c>
      <c r="E28" s="254"/>
      <c r="F28" s="254"/>
      <c r="G28" s="254"/>
      <c r="H28" s="254"/>
      <c r="I28" s="254"/>
      <c r="J28" s="254"/>
      <c r="K28" s="254"/>
      <c r="L28" s="255"/>
      <c r="M28" s="245"/>
      <c r="N28" s="246"/>
      <c r="O28" s="114" t="s">
        <v>28</v>
      </c>
    </row>
    <row r="29" spans="1:30" x14ac:dyDescent="0.2">
      <c r="A29" s="115" t="s">
        <v>28</v>
      </c>
      <c r="B29" s="22"/>
      <c r="C29" s="77" t="s">
        <v>28</v>
      </c>
      <c r="D29" s="253" t="s">
        <v>28</v>
      </c>
      <c r="E29" s="254"/>
      <c r="F29" s="254"/>
      <c r="G29" s="254"/>
      <c r="H29" s="254"/>
      <c r="I29" s="254"/>
      <c r="J29" s="254"/>
      <c r="K29" s="254"/>
      <c r="L29" s="255"/>
      <c r="M29" s="245"/>
      <c r="N29" s="246"/>
      <c r="O29" s="114" t="s">
        <v>28</v>
      </c>
    </row>
    <row r="30" spans="1:30" x14ac:dyDescent="0.2">
      <c r="A30" s="109"/>
      <c r="B30" s="109"/>
      <c r="C30" s="109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30" x14ac:dyDescent="0.2">
      <c r="A31" s="109"/>
      <c r="B31" s="109"/>
      <c r="C31" s="109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30" x14ac:dyDescent="0.2">
      <c r="A32" s="109"/>
      <c r="B32" s="109"/>
      <c r="C32" s="109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109"/>
      <c r="B33" s="109"/>
      <c r="C33" s="109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">
      <c r="A34" s="109"/>
      <c r="B34" s="109"/>
      <c r="C34" s="109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109"/>
      <c r="B35" s="109"/>
      <c r="C35" s="109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">
      <c r="A36" s="109"/>
      <c r="B36" s="109"/>
      <c r="C36" s="109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">
      <c r="A37" s="109"/>
      <c r="B37" s="109"/>
      <c r="C37" s="109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">
      <c r="A38" s="109"/>
      <c r="B38" s="109"/>
      <c r="C38" s="109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">
      <c r="A39" s="109"/>
      <c r="B39" s="109"/>
      <c r="C39" s="109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"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"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">
      <c r="D42" s="3"/>
      <c r="E42" s="3"/>
      <c r="F42" s="3"/>
      <c r="G42" s="3"/>
      <c r="H42" s="3"/>
      <c r="I42" s="3"/>
      <c r="J42" s="3"/>
      <c r="K42" s="3"/>
      <c r="L42" s="3"/>
      <c r="M42" s="3"/>
    </row>
  </sheetData>
  <mergeCells count="46">
    <mergeCell ref="A2:N2"/>
    <mergeCell ref="M3:O3"/>
    <mergeCell ref="A1:N1"/>
    <mergeCell ref="M13:N13"/>
    <mergeCell ref="D14:L14"/>
    <mergeCell ref="M14:N14"/>
    <mergeCell ref="T3:W3"/>
    <mergeCell ref="A4:C4"/>
    <mergeCell ref="J4:L4"/>
    <mergeCell ref="A3:C3"/>
    <mergeCell ref="D16:L16"/>
    <mergeCell ref="Q13:R13"/>
    <mergeCell ref="S13:T13"/>
    <mergeCell ref="Q12:R12"/>
    <mergeCell ref="D17:L17"/>
    <mergeCell ref="D18:L18"/>
    <mergeCell ref="D15:L15"/>
    <mergeCell ref="A5:C5"/>
    <mergeCell ref="A6:C6"/>
    <mergeCell ref="A7:C7"/>
    <mergeCell ref="A8:C8"/>
    <mergeCell ref="A9:C9"/>
    <mergeCell ref="A10:C10"/>
    <mergeCell ref="J11:L11"/>
    <mergeCell ref="D13:L13"/>
    <mergeCell ref="D19:L19"/>
    <mergeCell ref="D20:L20"/>
    <mergeCell ref="M20:N20"/>
    <mergeCell ref="D21:L21"/>
    <mergeCell ref="M21:N21"/>
    <mergeCell ref="D22:L22"/>
    <mergeCell ref="M22:N22"/>
    <mergeCell ref="D23:L23"/>
    <mergeCell ref="M23:N23"/>
    <mergeCell ref="D24:L24"/>
    <mergeCell ref="M24:N24"/>
    <mergeCell ref="D28:L28"/>
    <mergeCell ref="M28:N28"/>
    <mergeCell ref="D29:L29"/>
    <mergeCell ref="M29:N29"/>
    <mergeCell ref="D25:L25"/>
    <mergeCell ref="M25:N25"/>
    <mergeCell ref="D26:L26"/>
    <mergeCell ref="M26:N26"/>
    <mergeCell ref="D27:L27"/>
    <mergeCell ref="M27:N27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CE6F1-B9B8-419D-8ED9-7BE1AD1D669E}">
  <dimension ref="A1:AD42"/>
  <sheetViews>
    <sheetView zoomScaleNormal="100" workbookViewId="0">
      <selection activeCell="D21" sqref="D21:L21"/>
    </sheetView>
  </sheetViews>
  <sheetFormatPr defaultColWidth="9" defaultRowHeight="13.2" x14ac:dyDescent="0.2"/>
  <cols>
    <col min="1" max="1" width="8.33203125" style="2" customWidth="1"/>
    <col min="2" max="2" width="6.77734375" style="2" customWidth="1"/>
    <col min="3" max="3" width="13.77734375" style="2" customWidth="1"/>
    <col min="4" max="12" width="5.109375" style="109" customWidth="1"/>
    <col min="13" max="14" width="8.109375" style="109" customWidth="1"/>
    <col min="15" max="15" width="8.77734375" style="109" customWidth="1"/>
    <col min="16" max="19" width="4.77734375" style="109" customWidth="1"/>
    <col min="20" max="20" width="6.33203125" style="109" customWidth="1"/>
    <col min="21" max="24" width="3.44140625" style="109" customWidth="1"/>
    <col min="25" max="25" width="1.33203125" style="109" customWidth="1"/>
    <col min="26" max="26" width="6.33203125" style="109" customWidth="1"/>
    <col min="27" max="30" width="3.44140625" style="109" customWidth="1"/>
    <col min="31" max="16384" width="9" style="109"/>
  </cols>
  <sheetData>
    <row r="1" spans="1:25" ht="31.5" customHeight="1" x14ac:dyDescent="0.2">
      <c r="A1" s="252" t="str">
        <f>Ａブロック!A1</f>
        <v>第18回さわやかカップ長谷川メモリアル教育リーグ ・予選ブロック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110"/>
      <c r="P1" s="107"/>
      <c r="Q1" s="107"/>
      <c r="R1" s="107"/>
      <c r="S1" s="107"/>
    </row>
    <row r="2" spans="1:25" ht="18" customHeight="1" x14ac:dyDescent="0.2">
      <c r="A2" s="271" t="str">
        <f>Ａブロック!A2</f>
        <v>2020年10月10日（土）～2020年12月13日（日）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108"/>
      <c r="P2" s="108"/>
      <c r="Q2" s="108"/>
      <c r="R2" s="108"/>
      <c r="S2" s="108"/>
      <c r="U2" s="109" t="s">
        <v>28</v>
      </c>
    </row>
    <row r="3" spans="1:25" ht="15" thickBot="1" x14ac:dyDescent="0.25">
      <c r="A3" s="275" t="s">
        <v>90</v>
      </c>
      <c r="B3" s="275"/>
      <c r="C3" s="275"/>
      <c r="M3" s="318" t="str">
        <f>Ａブロック!M3</f>
        <v>【2020.12.22現在】</v>
      </c>
      <c r="N3" s="318"/>
      <c r="O3" s="318"/>
      <c r="P3" s="106"/>
      <c r="Q3" s="106"/>
      <c r="R3" s="106"/>
      <c r="S3" s="106"/>
      <c r="T3" s="270" t="s">
        <v>10</v>
      </c>
      <c r="U3" s="270"/>
      <c r="V3" s="270"/>
      <c r="W3" s="270"/>
    </row>
    <row r="4" spans="1:25" s="21" customFormat="1" ht="27" customHeight="1" thickBot="1" x14ac:dyDescent="0.2">
      <c r="A4" s="302"/>
      <c r="B4" s="303"/>
      <c r="C4" s="304"/>
      <c r="D4" s="39" t="s">
        <v>31</v>
      </c>
      <c r="E4" s="39" t="s">
        <v>81</v>
      </c>
      <c r="F4" s="39" t="s">
        <v>132</v>
      </c>
      <c r="G4" s="39" t="s">
        <v>85</v>
      </c>
      <c r="H4" s="116" t="s">
        <v>28</v>
      </c>
      <c r="I4" s="76"/>
      <c r="J4" s="305" t="s">
        <v>5</v>
      </c>
      <c r="K4" s="306"/>
      <c r="L4" s="307"/>
      <c r="M4" s="5" t="s">
        <v>0</v>
      </c>
      <c r="N4" s="5" t="s">
        <v>3</v>
      </c>
      <c r="O4" s="82" t="s">
        <v>27</v>
      </c>
      <c r="P4" s="83" t="s">
        <v>66</v>
      </c>
      <c r="Q4" s="83" t="s">
        <v>63</v>
      </c>
      <c r="R4" s="83" t="s">
        <v>64</v>
      </c>
      <c r="S4" s="83" t="s">
        <v>65</v>
      </c>
      <c r="T4" s="100" t="s">
        <v>11</v>
      </c>
      <c r="U4" s="101"/>
      <c r="V4" s="101"/>
      <c r="W4" s="101"/>
    </row>
    <row r="5" spans="1:25" ht="20.25" customHeight="1" x14ac:dyDescent="0.15">
      <c r="A5" s="290" t="s">
        <v>128</v>
      </c>
      <c r="B5" s="319"/>
      <c r="C5" s="320"/>
      <c r="D5" s="14"/>
      <c r="E5" s="11" t="s">
        <v>145</v>
      </c>
      <c r="F5" s="11" t="s">
        <v>145</v>
      </c>
      <c r="G5" s="11" t="s">
        <v>145</v>
      </c>
      <c r="H5" s="138"/>
      <c r="I5" s="69"/>
      <c r="J5" s="17">
        <f t="shared" ref="J5:J10" si="0">COUNTIF(D5:I5,"○")</f>
        <v>3</v>
      </c>
      <c r="K5" s="6">
        <f t="shared" ref="K5:K10" si="1">COUNTIF(D5:I5,"●")</f>
        <v>0</v>
      </c>
      <c r="L5" s="7">
        <f t="shared" ref="L5:L10" si="2">COUNTIF(D5:I5,"△")</f>
        <v>0</v>
      </c>
      <c r="M5" s="33">
        <f>COUNTIF(D5:G5,"")-1</f>
        <v>0</v>
      </c>
      <c r="N5" s="35">
        <v>1</v>
      </c>
      <c r="O5" s="45" t="s">
        <v>27</v>
      </c>
      <c r="P5" s="78">
        <f>J5*3</f>
        <v>9</v>
      </c>
      <c r="Q5" s="78" t="s">
        <v>27</v>
      </c>
      <c r="R5" s="78" t="s">
        <v>27</v>
      </c>
      <c r="S5" s="78" t="e">
        <f>Q5-R5</f>
        <v>#VALUE!</v>
      </c>
      <c r="T5" s="100" t="s">
        <v>12</v>
      </c>
      <c r="U5" s="101"/>
      <c r="V5" s="101"/>
      <c r="W5" s="101"/>
    </row>
    <row r="6" spans="1:25" ht="20.25" customHeight="1" x14ac:dyDescent="0.15">
      <c r="A6" s="287" t="s">
        <v>129</v>
      </c>
      <c r="B6" s="288"/>
      <c r="C6" s="315"/>
      <c r="D6" s="10" t="s">
        <v>144</v>
      </c>
      <c r="E6" s="15"/>
      <c r="F6" s="12" t="s">
        <v>145</v>
      </c>
      <c r="G6" s="12" t="s">
        <v>145</v>
      </c>
      <c r="H6" s="133" t="s">
        <v>27</v>
      </c>
      <c r="I6" s="70"/>
      <c r="J6" s="31">
        <f t="shared" si="0"/>
        <v>2</v>
      </c>
      <c r="K6" s="8">
        <f t="shared" si="1"/>
        <v>1</v>
      </c>
      <c r="L6" s="9">
        <f t="shared" si="2"/>
        <v>0</v>
      </c>
      <c r="M6" s="33">
        <f t="shared" ref="M6:M8" si="3">COUNTIF(D6:G6,"")-1</f>
        <v>0</v>
      </c>
      <c r="N6" s="36">
        <v>2</v>
      </c>
      <c r="O6" s="46" t="s">
        <v>27</v>
      </c>
      <c r="P6" s="78">
        <f>J6*3</f>
        <v>6</v>
      </c>
      <c r="Q6" s="78" t="s">
        <v>27</v>
      </c>
      <c r="R6" s="78" t="s">
        <v>27</v>
      </c>
      <c r="S6" s="78" t="e">
        <f>Q6-R6</f>
        <v>#VALUE!</v>
      </c>
      <c r="T6" s="100" t="s">
        <v>13</v>
      </c>
      <c r="U6" s="101"/>
      <c r="V6" s="101"/>
      <c r="W6" s="101"/>
    </row>
    <row r="7" spans="1:25" ht="20.25" customHeight="1" x14ac:dyDescent="0.15">
      <c r="A7" s="287" t="s">
        <v>130</v>
      </c>
      <c r="B7" s="288"/>
      <c r="C7" s="315"/>
      <c r="D7" s="10" t="s">
        <v>144</v>
      </c>
      <c r="E7" s="12" t="s">
        <v>144</v>
      </c>
      <c r="F7" s="15"/>
      <c r="G7" s="12" t="s">
        <v>144</v>
      </c>
      <c r="H7" s="133"/>
      <c r="I7" s="70"/>
      <c r="J7" s="31">
        <f t="shared" si="0"/>
        <v>0</v>
      </c>
      <c r="K7" s="8">
        <f t="shared" si="1"/>
        <v>3</v>
      </c>
      <c r="L7" s="9">
        <f t="shared" si="2"/>
        <v>0</v>
      </c>
      <c r="M7" s="33">
        <f t="shared" si="3"/>
        <v>0</v>
      </c>
      <c r="N7" s="36">
        <v>4</v>
      </c>
      <c r="O7" s="46" t="s">
        <v>27</v>
      </c>
      <c r="P7" s="78">
        <f>J7*3</f>
        <v>0</v>
      </c>
      <c r="Q7" s="78" t="s">
        <v>27</v>
      </c>
      <c r="R7" s="78" t="s">
        <v>27</v>
      </c>
      <c r="S7" s="78" t="e">
        <f>Q7-R7</f>
        <v>#VALUE!</v>
      </c>
      <c r="T7" s="100" t="s">
        <v>14</v>
      </c>
      <c r="U7" s="101"/>
      <c r="V7" s="101"/>
      <c r="W7" s="101"/>
    </row>
    <row r="8" spans="1:25" ht="20.25" customHeight="1" x14ac:dyDescent="0.15">
      <c r="A8" s="282" t="s">
        <v>131</v>
      </c>
      <c r="B8" s="283"/>
      <c r="C8" s="316"/>
      <c r="D8" s="10" t="s">
        <v>144</v>
      </c>
      <c r="E8" s="12" t="s">
        <v>144</v>
      </c>
      <c r="F8" s="12" t="s">
        <v>145</v>
      </c>
      <c r="G8" s="15"/>
      <c r="H8" s="126" t="s">
        <v>27</v>
      </c>
      <c r="I8" s="71"/>
      <c r="J8" s="31">
        <f t="shared" si="0"/>
        <v>1</v>
      </c>
      <c r="K8" s="8">
        <f t="shared" si="1"/>
        <v>2</v>
      </c>
      <c r="L8" s="9">
        <f t="shared" si="2"/>
        <v>0</v>
      </c>
      <c r="M8" s="33">
        <f t="shared" si="3"/>
        <v>0</v>
      </c>
      <c r="N8" s="36">
        <v>3</v>
      </c>
      <c r="O8" s="46" t="s">
        <v>27</v>
      </c>
      <c r="P8" s="78">
        <f>J8*3</f>
        <v>3</v>
      </c>
      <c r="Q8" s="78" t="s">
        <v>27</v>
      </c>
      <c r="R8" s="78" t="s">
        <v>27</v>
      </c>
      <c r="S8" s="78" t="e">
        <f>Q8-R8</f>
        <v>#VALUE!</v>
      </c>
      <c r="T8" s="100" t="s">
        <v>15</v>
      </c>
      <c r="U8" s="101"/>
      <c r="V8" s="101"/>
      <c r="W8" s="101"/>
    </row>
    <row r="9" spans="1:25" ht="20.25" customHeight="1" x14ac:dyDescent="0.2">
      <c r="A9" s="322" t="s">
        <v>27</v>
      </c>
      <c r="B9" s="323"/>
      <c r="C9" s="324"/>
      <c r="D9" s="132"/>
      <c r="E9" s="133" t="s">
        <v>27</v>
      </c>
      <c r="F9" s="128"/>
      <c r="G9" s="128" t="s">
        <v>27</v>
      </c>
      <c r="H9" s="137"/>
      <c r="I9" s="70"/>
      <c r="J9" s="139">
        <f t="shared" si="0"/>
        <v>0</v>
      </c>
      <c r="K9" s="140">
        <f t="shared" si="1"/>
        <v>0</v>
      </c>
      <c r="L9" s="141">
        <f t="shared" si="2"/>
        <v>0</v>
      </c>
      <c r="M9" s="142">
        <v>0</v>
      </c>
      <c r="N9" s="143" t="s">
        <v>27</v>
      </c>
      <c r="O9" s="144" t="s">
        <v>27</v>
      </c>
      <c r="P9" s="78" t="s">
        <v>27</v>
      </c>
      <c r="Q9" s="78" t="s">
        <v>27</v>
      </c>
      <c r="R9" s="78" t="s">
        <v>27</v>
      </c>
      <c r="S9" s="78" t="e">
        <f>Q9-R9</f>
        <v>#VALUE!</v>
      </c>
      <c r="T9" s="102" t="s">
        <v>82</v>
      </c>
      <c r="U9" s="101"/>
      <c r="V9" s="101"/>
      <c r="W9" s="101"/>
    </row>
    <row r="10" spans="1:25" ht="20.25" customHeight="1" thickBot="1" x14ac:dyDescent="0.25">
      <c r="A10" s="310"/>
      <c r="B10" s="311"/>
      <c r="C10" s="312"/>
      <c r="D10" s="65"/>
      <c r="E10" s="60"/>
      <c r="F10" s="66"/>
      <c r="G10" s="66"/>
      <c r="H10" s="66"/>
      <c r="I10" s="67"/>
      <c r="J10" s="139">
        <f t="shared" si="0"/>
        <v>0</v>
      </c>
      <c r="K10" s="140">
        <f t="shared" si="1"/>
        <v>0</v>
      </c>
      <c r="L10" s="141">
        <f t="shared" si="2"/>
        <v>0</v>
      </c>
      <c r="M10" s="145">
        <v>0</v>
      </c>
      <c r="N10" s="146"/>
      <c r="O10" s="147"/>
      <c r="P10" s="78"/>
      <c r="Q10" s="78"/>
      <c r="R10" s="78"/>
      <c r="S10" s="78"/>
      <c r="T10" s="26"/>
    </row>
    <row r="11" spans="1:25" ht="20.25" customHeight="1" thickBot="1" x14ac:dyDescent="0.25">
      <c r="A11" s="13"/>
      <c r="B11" s="13"/>
      <c r="D11" s="18"/>
      <c r="E11" s="18"/>
      <c r="F11" s="18"/>
      <c r="G11" s="23"/>
      <c r="H11" s="19"/>
      <c r="I11" s="19"/>
      <c r="J11" s="313" t="s">
        <v>17</v>
      </c>
      <c r="K11" s="313"/>
      <c r="L11" s="314"/>
      <c r="M11" s="5">
        <f>SUM(M5:M10)/2</f>
        <v>0</v>
      </c>
      <c r="O11" s="47" t="s">
        <v>27</v>
      </c>
      <c r="P11" s="54"/>
      <c r="Q11" s="54"/>
      <c r="R11" s="54"/>
      <c r="S11" s="54"/>
    </row>
    <row r="12" spans="1:25" ht="16.5" customHeight="1" x14ac:dyDescent="0.2">
      <c r="A12" s="4" t="str">
        <f>Ａブロック!A12</f>
        <v>＜試合結果＞</v>
      </c>
      <c r="B12" s="4"/>
      <c r="N12" s="29"/>
    </row>
    <row r="13" spans="1:25" ht="16.5" customHeight="1" thickBot="1" x14ac:dyDescent="0.25">
      <c r="A13" s="79" t="s">
        <v>1</v>
      </c>
      <c r="B13" s="111" t="s">
        <v>6</v>
      </c>
      <c r="C13" s="30" t="s">
        <v>2</v>
      </c>
      <c r="D13" s="279" t="s">
        <v>18</v>
      </c>
      <c r="E13" s="276"/>
      <c r="F13" s="276"/>
      <c r="G13" s="276"/>
      <c r="H13" s="276"/>
      <c r="I13" s="276"/>
      <c r="J13" s="276"/>
      <c r="K13" s="276"/>
      <c r="L13" s="277"/>
      <c r="M13" s="276" t="s">
        <v>9</v>
      </c>
      <c r="N13" s="277"/>
      <c r="O13" s="112" t="s">
        <v>28</v>
      </c>
      <c r="U13" s="37"/>
      <c r="V13" s="37"/>
      <c r="W13" s="37"/>
      <c r="X13" s="37"/>
      <c r="Y13" s="37"/>
    </row>
    <row r="14" spans="1:25" ht="16.5" customHeight="1" x14ac:dyDescent="0.2">
      <c r="A14" s="154">
        <v>44129</v>
      </c>
      <c r="B14" s="155">
        <v>0.34375</v>
      </c>
      <c r="C14" s="156" t="s">
        <v>147</v>
      </c>
      <c r="D14" s="350" t="s">
        <v>146</v>
      </c>
      <c r="E14" s="351"/>
      <c r="F14" s="351"/>
      <c r="G14" s="351"/>
      <c r="H14" s="351"/>
      <c r="I14" s="351"/>
      <c r="J14" s="351"/>
      <c r="K14" s="351"/>
      <c r="L14" s="352"/>
      <c r="M14" s="280"/>
      <c r="N14" s="281"/>
      <c r="O14" s="157" t="s">
        <v>28</v>
      </c>
      <c r="P14" s="81"/>
      <c r="Q14" s="81"/>
      <c r="R14" s="81"/>
      <c r="S14" s="81"/>
      <c r="Y14" s="37"/>
    </row>
    <row r="15" spans="1:25" ht="16.5" customHeight="1" x14ac:dyDescent="0.2">
      <c r="A15" s="154">
        <v>44149</v>
      </c>
      <c r="B15" s="155">
        <v>0.375</v>
      </c>
      <c r="C15" s="156" t="s">
        <v>184</v>
      </c>
      <c r="D15" s="247" t="s">
        <v>183</v>
      </c>
      <c r="E15" s="248"/>
      <c r="F15" s="248"/>
      <c r="G15" s="248"/>
      <c r="H15" s="248"/>
      <c r="I15" s="248"/>
      <c r="J15" s="248"/>
      <c r="K15" s="248"/>
      <c r="L15" s="249"/>
      <c r="M15" s="159"/>
      <c r="N15" s="160"/>
      <c r="O15" s="157" t="s">
        <v>28</v>
      </c>
      <c r="P15" s="158"/>
      <c r="Q15" s="81"/>
      <c r="R15" s="81"/>
      <c r="S15" s="81"/>
    </row>
    <row r="16" spans="1:25" ht="16.5" customHeight="1" x14ac:dyDescent="0.2">
      <c r="A16" s="154">
        <v>44157</v>
      </c>
      <c r="B16" s="155">
        <v>0.5625</v>
      </c>
      <c r="C16" s="156" t="s">
        <v>215</v>
      </c>
      <c r="D16" s="347" t="s">
        <v>214</v>
      </c>
      <c r="E16" s="348"/>
      <c r="F16" s="348"/>
      <c r="G16" s="348"/>
      <c r="H16" s="348"/>
      <c r="I16" s="348"/>
      <c r="J16" s="348"/>
      <c r="K16" s="348"/>
      <c r="L16" s="349"/>
      <c r="M16" s="196"/>
      <c r="N16" s="197"/>
      <c r="O16" s="157" t="s">
        <v>28</v>
      </c>
      <c r="P16" s="158"/>
      <c r="Q16" s="81"/>
      <c r="R16" s="81"/>
      <c r="S16" s="81"/>
      <c r="Y16" s="37"/>
    </row>
    <row r="17" spans="1:30" ht="16.5" customHeight="1" x14ac:dyDescent="0.2">
      <c r="A17" s="154">
        <v>44163</v>
      </c>
      <c r="B17" s="155" t="s">
        <v>222</v>
      </c>
      <c r="C17" s="156" t="s">
        <v>184</v>
      </c>
      <c r="D17" s="247" t="s">
        <v>221</v>
      </c>
      <c r="E17" s="248"/>
      <c r="F17" s="248"/>
      <c r="G17" s="248"/>
      <c r="H17" s="248"/>
      <c r="I17" s="248"/>
      <c r="J17" s="248"/>
      <c r="K17" s="248"/>
      <c r="L17" s="249"/>
      <c r="M17" s="204"/>
      <c r="N17" s="205"/>
      <c r="O17" s="157" t="s">
        <v>28</v>
      </c>
      <c r="P17" s="158"/>
      <c r="Q17" s="158"/>
      <c r="R17" s="158"/>
      <c r="S17" s="81"/>
    </row>
    <row r="18" spans="1:30" ht="16.5" customHeight="1" x14ac:dyDescent="0.2">
      <c r="A18" s="154">
        <v>44178</v>
      </c>
      <c r="B18" s="155">
        <v>0.41666666666666669</v>
      </c>
      <c r="C18" s="156" t="s">
        <v>250</v>
      </c>
      <c r="D18" s="247" t="s">
        <v>249</v>
      </c>
      <c r="E18" s="248"/>
      <c r="F18" s="248"/>
      <c r="G18" s="248"/>
      <c r="H18" s="248"/>
      <c r="I18" s="248"/>
      <c r="J18" s="248"/>
      <c r="K18" s="248"/>
      <c r="L18" s="249"/>
      <c r="M18" s="213"/>
      <c r="N18" s="214"/>
      <c r="O18" s="157" t="s">
        <v>28</v>
      </c>
      <c r="P18" s="81"/>
      <c r="Q18" s="81"/>
      <c r="R18" s="81"/>
      <c r="S18" s="81"/>
      <c r="Y18" s="37"/>
    </row>
    <row r="19" spans="1:30" ht="16.5" customHeight="1" x14ac:dyDescent="0.2">
      <c r="A19" s="183">
        <v>44178</v>
      </c>
      <c r="B19" s="184">
        <v>0.5625</v>
      </c>
      <c r="C19" s="185" t="s">
        <v>215</v>
      </c>
      <c r="D19" s="344" t="s">
        <v>254</v>
      </c>
      <c r="E19" s="345"/>
      <c r="F19" s="345"/>
      <c r="G19" s="345"/>
      <c r="H19" s="345"/>
      <c r="I19" s="345"/>
      <c r="J19" s="345"/>
      <c r="K19" s="345"/>
      <c r="L19" s="346"/>
      <c r="M19" s="215"/>
      <c r="N19" s="216"/>
      <c r="O19" s="186" t="s">
        <v>28</v>
      </c>
      <c r="P19" s="81"/>
      <c r="Q19" s="81"/>
      <c r="R19" s="81"/>
      <c r="S19" s="81"/>
      <c r="Y19" s="37"/>
    </row>
    <row r="20" spans="1:30" ht="16.5" customHeight="1" x14ac:dyDescent="0.2">
      <c r="A20" s="113" t="s">
        <v>28</v>
      </c>
      <c r="B20" s="22" t="s">
        <v>28</v>
      </c>
      <c r="C20" s="77" t="s">
        <v>28</v>
      </c>
      <c r="D20" s="253" t="s">
        <v>28</v>
      </c>
      <c r="E20" s="254"/>
      <c r="F20" s="254"/>
      <c r="G20" s="254"/>
      <c r="H20" s="254"/>
      <c r="I20" s="254"/>
      <c r="J20" s="254"/>
      <c r="K20" s="254"/>
      <c r="L20" s="255"/>
      <c r="M20" s="245"/>
      <c r="N20" s="246"/>
      <c r="O20" s="114" t="s">
        <v>28</v>
      </c>
      <c r="P20" s="81"/>
      <c r="Q20" s="81"/>
      <c r="R20" s="81"/>
      <c r="S20" s="81"/>
      <c r="Y20" s="37"/>
    </row>
    <row r="21" spans="1:30" ht="16.5" customHeight="1" x14ac:dyDescent="0.2">
      <c r="A21" s="113" t="s">
        <v>28</v>
      </c>
      <c r="B21" s="22" t="s">
        <v>28</v>
      </c>
      <c r="C21" s="77" t="s">
        <v>28</v>
      </c>
      <c r="D21" s="253" t="s">
        <v>28</v>
      </c>
      <c r="E21" s="254"/>
      <c r="F21" s="254"/>
      <c r="G21" s="254"/>
      <c r="H21" s="254"/>
      <c r="I21" s="254"/>
      <c r="J21" s="254"/>
      <c r="K21" s="254"/>
      <c r="L21" s="255"/>
      <c r="M21" s="245"/>
      <c r="N21" s="246"/>
      <c r="O21" s="114" t="s">
        <v>28</v>
      </c>
      <c r="P21" s="81"/>
      <c r="Q21" s="81"/>
      <c r="R21" s="81"/>
      <c r="S21" s="81"/>
      <c r="U21" s="37"/>
      <c r="V21" s="37"/>
      <c r="W21" s="37"/>
      <c r="X21" s="37"/>
      <c r="AA21" s="37"/>
      <c r="AB21" s="37"/>
      <c r="AC21" s="37"/>
      <c r="AD21" s="37"/>
    </row>
    <row r="22" spans="1:30" ht="16.5" customHeight="1" x14ac:dyDescent="0.2">
      <c r="A22" s="113" t="s">
        <v>28</v>
      </c>
      <c r="B22" s="22" t="s">
        <v>28</v>
      </c>
      <c r="C22" s="77" t="s">
        <v>28</v>
      </c>
      <c r="D22" s="253" t="s">
        <v>28</v>
      </c>
      <c r="E22" s="254"/>
      <c r="F22" s="254"/>
      <c r="G22" s="254"/>
      <c r="H22" s="254"/>
      <c r="I22" s="254"/>
      <c r="J22" s="254"/>
      <c r="K22" s="254"/>
      <c r="L22" s="255"/>
      <c r="M22" s="245"/>
      <c r="N22" s="246"/>
      <c r="O22" s="114" t="s">
        <v>28</v>
      </c>
      <c r="P22" s="81"/>
      <c r="Q22" s="81"/>
      <c r="R22" s="81"/>
      <c r="S22" s="81"/>
      <c r="U22" s="37"/>
      <c r="V22" s="37"/>
      <c r="W22" s="37"/>
      <c r="X22" s="37"/>
      <c r="AA22" s="37"/>
      <c r="AB22" s="37"/>
      <c r="AC22" s="37"/>
      <c r="AD22" s="37"/>
    </row>
    <row r="23" spans="1:30" ht="16.5" customHeight="1" x14ac:dyDescent="0.2">
      <c r="A23" s="113" t="s">
        <v>28</v>
      </c>
      <c r="B23" s="22" t="s">
        <v>28</v>
      </c>
      <c r="C23" s="77" t="s">
        <v>28</v>
      </c>
      <c r="D23" s="253" t="s">
        <v>28</v>
      </c>
      <c r="E23" s="254"/>
      <c r="F23" s="254"/>
      <c r="G23" s="254"/>
      <c r="H23" s="254"/>
      <c r="I23" s="254"/>
      <c r="J23" s="254"/>
      <c r="K23" s="254"/>
      <c r="L23" s="255"/>
      <c r="M23" s="245"/>
      <c r="N23" s="246"/>
      <c r="O23" s="114" t="s">
        <v>28</v>
      </c>
      <c r="P23" s="81"/>
      <c r="Q23" s="81"/>
      <c r="R23" s="81"/>
      <c r="S23" s="81"/>
      <c r="U23" s="37"/>
      <c r="V23" s="37"/>
      <c r="W23" s="37"/>
      <c r="X23" s="37"/>
      <c r="AA23" s="37"/>
      <c r="AB23" s="37"/>
      <c r="AC23" s="37"/>
      <c r="AD23" s="37"/>
    </row>
    <row r="24" spans="1:30" ht="16.5" customHeight="1" x14ac:dyDescent="0.2">
      <c r="A24" s="113" t="s">
        <v>28</v>
      </c>
      <c r="B24" s="22" t="s">
        <v>28</v>
      </c>
      <c r="C24" s="77" t="s">
        <v>28</v>
      </c>
      <c r="D24" s="253" t="s">
        <v>28</v>
      </c>
      <c r="E24" s="254"/>
      <c r="F24" s="254"/>
      <c r="G24" s="254"/>
      <c r="H24" s="254"/>
      <c r="I24" s="254"/>
      <c r="J24" s="254"/>
      <c r="K24" s="254"/>
      <c r="L24" s="255"/>
      <c r="M24" s="245"/>
      <c r="N24" s="246"/>
      <c r="O24" s="114" t="s">
        <v>28</v>
      </c>
      <c r="P24" s="81"/>
      <c r="Q24" s="81"/>
      <c r="R24" s="81"/>
      <c r="S24" s="81"/>
      <c r="U24" s="28"/>
      <c r="V24" s="28"/>
      <c r="W24" s="28"/>
    </row>
    <row r="25" spans="1:30" ht="16.2" customHeight="1" x14ac:dyDescent="0.2">
      <c r="A25" s="113" t="s">
        <v>28</v>
      </c>
      <c r="B25" s="22" t="s">
        <v>28</v>
      </c>
      <c r="C25" s="77" t="s">
        <v>28</v>
      </c>
      <c r="D25" s="253" t="s">
        <v>28</v>
      </c>
      <c r="E25" s="254"/>
      <c r="F25" s="254"/>
      <c r="G25" s="254"/>
      <c r="H25" s="254"/>
      <c r="I25" s="254"/>
      <c r="J25" s="254"/>
      <c r="K25" s="254"/>
      <c r="L25" s="255"/>
      <c r="M25" s="245"/>
      <c r="N25" s="246"/>
      <c r="O25" s="114" t="s">
        <v>28</v>
      </c>
      <c r="P25" s="81"/>
      <c r="Q25" s="81"/>
      <c r="R25" s="81"/>
      <c r="S25" s="81"/>
    </row>
    <row r="26" spans="1:30" x14ac:dyDescent="0.2">
      <c r="A26" s="113" t="s">
        <v>28</v>
      </c>
      <c r="B26" s="22" t="s">
        <v>28</v>
      </c>
      <c r="C26" s="77" t="s">
        <v>28</v>
      </c>
      <c r="D26" s="253" t="s">
        <v>28</v>
      </c>
      <c r="E26" s="254"/>
      <c r="F26" s="254"/>
      <c r="G26" s="254"/>
      <c r="H26" s="254"/>
      <c r="I26" s="254"/>
      <c r="J26" s="254"/>
      <c r="K26" s="254"/>
      <c r="L26" s="255"/>
      <c r="M26" s="245"/>
      <c r="N26" s="246"/>
      <c r="O26" s="114" t="s">
        <v>28</v>
      </c>
    </row>
    <row r="27" spans="1:30" x14ac:dyDescent="0.2">
      <c r="A27" s="113" t="s">
        <v>28</v>
      </c>
      <c r="B27" s="22" t="s">
        <v>28</v>
      </c>
      <c r="C27" s="77" t="s">
        <v>28</v>
      </c>
      <c r="D27" s="253" t="s">
        <v>28</v>
      </c>
      <c r="E27" s="254"/>
      <c r="F27" s="254"/>
      <c r="G27" s="254"/>
      <c r="H27" s="254"/>
      <c r="I27" s="254"/>
      <c r="J27" s="254"/>
      <c r="K27" s="254"/>
      <c r="L27" s="255"/>
      <c r="M27" s="245"/>
      <c r="N27" s="246"/>
      <c r="O27" s="114" t="s">
        <v>28</v>
      </c>
    </row>
    <row r="28" spans="1:30" x14ac:dyDescent="0.2">
      <c r="A28" s="113" t="s">
        <v>28</v>
      </c>
      <c r="B28" s="22" t="s">
        <v>28</v>
      </c>
      <c r="C28" s="77" t="s">
        <v>28</v>
      </c>
      <c r="D28" s="253" t="s">
        <v>28</v>
      </c>
      <c r="E28" s="254"/>
      <c r="F28" s="254"/>
      <c r="G28" s="254"/>
      <c r="H28" s="254"/>
      <c r="I28" s="254"/>
      <c r="J28" s="254"/>
      <c r="K28" s="254"/>
      <c r="L28" s="255"/>
      <c r="M28" s="245"/>
      <c r="N28" s="246"/>
      <c r="O28" s="114" t="s">
        <v>28</v>
      </c>
    </row>
    <row r="29" spans="1:30" x14ac:dyDescent="0.2">
      <c r="A29" s="115" t="s">
        <v>28</v>
      </c>
      <c r="B29" s="22"/>
      <c r="C29" s="77" t="s">
        <v>28</v>
      </c>
      <c r="D29" s="253" t="s">
        <v>28</v>
      </c>
      <c r="E29" s="254"/>
      <c r="F29" s="254"/>
      <c r="G29" s="254"/>
      <c r="H29" s="254"/>
      <c r="I29" s="254"/>
      <c r="J29" s="254"/>
      <c r="K29" s="254"/>
      <c r="L29" s="255"/>
      <c r="M29" s="245"/>
      <c r="N29" s="246"/>
      <c r="O29" s="114" t="s">
        <v>28</v>
      </c>
    </row>
    <row r="30" spans="1:30" x14ac:dyDescent="0.2">
      <c r="A30" s="109"/>
      <c r="B30" s="109"/>
      <c r="C30" s="109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30" x14ac:dyDescent="0.2">
      <c r="A31" s="109"/>
      <c r="B31" s="109"/>
      <c r="C31" s="109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30" x14ac:dyDescent="0.2">
      <c r="A32" s="109"/>
      <c r="B32" s="109"/>
      <c r="C32" s="109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109"/>
      <c r="B33" s="109"/>
      <c r="C33" s="109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">
      <c r="A34" s="109"/>
      <c r="B34" s="109"/>
      <c r="C34" s="109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109"/>
      <c r="B35" s="109"/>
      <c r="C35" s="109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">
      <c r="A36" s="109"/>
      <c r="B36" s="109"/>
      <c r="C36" s="109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">
      <c r="A37" s="109"/>
      <c r="B37" s="109"/>
      <c r="C37" s="109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">
      <c r="A38" s="109"/>
      <c r="B38" s="109"/>
      <c r="C38" s="109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">
      <c r="A39" s="109"/>
      <c r="B39" s="109"/>
      <c r="C39" s="109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"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"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">
      <c r="D42" s="3"/>
      <c r="E42" s="3"/>
      <c r="F42" s="3"/>
      <c r="G42" s="3"/>
      <c r="H42" s="3"/>
      <c r="I42" s="3"/>
      <c r="J42" s="3"/>
      <c r="K42" s="3"/>
      <c r="L42" s="3"/>
      <c r="M42" s="3"/>
    </row>
  </sheetData>
  <mergeCells count="43">
    <mergeCell ref="A2:N2"/>
    <mergeCell ref="M3:O3"/>
    <mergeCell ref="A1:N1"/>
    <mergeCell ref="M13:N13"/>
    <mergeCell ref="D14:L14"/>
    <mergeCell ref="M14:N14"/>
    <mergeCell ref="T3:W3"/>
    <mergeCell ref="A4:C4"/>
    <mergeCell ref="J4:L4"/>
    <mergeCell ref="A3:C3"/>
    <mergeCell ref="D16:L16"/>
    <mergeCell ref="D17:L17"/>
    <mergeCell ref="D18:L18"/>
    <mergeCell ref="D15:L15"/>
    <mergeCell ref="A5:C5"/>
    <mergeCell ref="A6:C6"/>
    <mergeCell ref="A7:C7"/>
    <mergeCell ref="A8:C8"/>
    <mergeCell ref="A9:C9"/>
    <mergeCell ref="A10:C10"/>
    <mergeCell ref="J11:L11"/>
    <mergeCell ref="D13:L13"/>
    <mergeCell ref="D19:L19"/>
    <mergeCell ref="D20:L20"/>
    <mergeCell ref="M20:N20"/>
    <mergeCell ref="D21:L21"/>
    <mergeCell ref="M21:N21"/>
    <mergeCell ref="D22:L22"/>
    <mergeCell ref="M22:N22"/>
    <mergeCell ref="D23:L23"/>
    <mergeCell ref="M23:N23"/>
    <mergeCell ref="D24:L24"/>
    <mergeCell ref="M24:N24"/>
    <mergeCell ref="D28:L28"/>
    <mergeCell ref="M28:N28"/>
    <mergeCell ref="D29:L29"/>
    <mergeCell ref="M29:N29"/>
    <mergeCell ref="D25:L25"/>
    <mergeCell ref="M25:N25"/>
    <mergeCell ref="D26:L26"/>
    <mergeCell ref="M26:N26"/>
    <mergeCell ref="D27:L27"/>
    <mergeCell ref="M27:N27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26325-4C8B-4735-9E94-5706A7A4EF0C}">
  <dimension ref="A1:AD42"/>
  <sheetViews>
    <sheetView zoomScaleNormal="100" workbookViewId="0">
      <selection activeCell="S20" sqref="S20"/>
    </sheetView>
  </sheetViews>
  <sheetFormatPr defaultColWidth="9" defaultRowHeight="13.2" x14ac:dyDescent="0.2"/>
  <cols>
    <col min="1" max="1" width="8.33203125" style="2" customWidth="1"/>
    <col min="2" max="2" width="6.77734375" style="2" customWidth="1"/>
    <col min="3" max="3" width="13.77734375" style="2" customWidth="1"/>
    <col min="4" max="12" width="5.109375" style="109" customWidth="1"/>
    <col min="13" max="14" width="8.109375" style="109" customWidth="1"/>
    <col min="15" max="15" width="8.77734375" style="109" customWidth="1"/>
    <col min="16" max="19" width="4.77734375" style="109" customWidth="1"/>
    <col min="20" max="20" width="6.33203125" style="109" customWidth="1"/>
    <col min="21" max="24" width="3.44140625" style="109" customWidth="1"/>
    <col min="25" max="25" width="1.33203125" style="109" customWidth="1"/>
    <col min="26" max="26" width="6.33203125" style="109" customWidth="1"/>
    <col min="27" max="27" width="3.44140625" style="109" customWidth="1"/>
    <col min="28" max="28" width="10.6640625" style="109" customWidth="1"/>
    <col min="29" max="29" width="1.33203125" style="109" customWidth="1"/>
    <col min="30" max="30" width="3.44140625" style="109" customWidth="1"/>
    <col min="31" max="16384" width="9" style="109"/>
  </cols>
  <sheetData>
    <row r="1" spans="1:25" ht="31.5" customHeight="1" x14ac:dyDescent="0.2">
      <c r="A1" s="252" t="str">
        <f>Ａブロック!A1</f>
        <v>第18回さわやかカップ長谷川メモリアル教育リーグ ・予選ブロック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110"/>
      <c r="P1" s="107"/>
      <c r="Q1" s="107"/>
      <c r="R1" s="107"/>
      <c r="S1" s="107"/>
    </row>
    <row r="2" spans="1:25" ht="18" customHeight="1" x14ac:dyDescent="0.2">
      <c r="A2" s="271" t="str">
        <f>Ａブロック!A2</f>
        <v>2020年10月10日（土）～2020年12月13日（日）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108"/>
      <c r="P2" s="108"/>
      <c r="Q2" s="108"/>
      <c r="R2" s="108"/>
      <c r="S2" s="108"/>
    </row>
    <row r="3" spans="1:25" ht="15" thickBot="1" x14ac:dyDescent="0.25">
      <c r="A3" s="275" t="s">
        <v>94</v>
      </c>
      <c r="B3" s="275"/>
      <c r="C3" s="275"/>
      <c r="M3" s="318" t="str">
        <f>Ａブロック!M3</f>
        <v>【2020.12.22現在】</v>
      </c>
      <c r="N3" s="318"/>
      <c r="O3" s="318"/>
      <c r="P3" s="106"/>
      <c r="Q3" s="106"/>
      <c r="R3" s="106"/>
      <c r="S3" s="106"/>
      <c r="T3" s="270" t="s">
        <v>10</v>
      </c>
      <c r="U3" s="270"/>
      <c r="V3" s="270"/>
      <c r="W3" s="270"/>
    </row>
    <row r="4" spans="1:25" s="21" customFormat="1" ht="27" customHeight="1" thickBot="1" x14ac:dyDescent="0.2">
      <c r="A4" s="302"/>
      <c r="B4" s="303"/>
      <c r="C4" s="304"/>
      <c r="D4" s="39" t="s">
        <v>97</v>
      </c>
      <c r="E4" s="39" t="s">
        <v>71</v>
      </c>
      <c r="F4" s="39" t="s">
        <v>137</v>
      </c>
      <c r="G4" s="153" t="s">
        <v>84</v>
      </c>
      <c r="H4" s="116" t="s">
        <v>28</v>
      </c>
      <c r="I4" s="76"/>
      <c r="J4" s="305" t="s">
        <v>5</v>
      </c>
      <c r="K4" s="306"/>
      <c r="L4" s="307"/>
      <c r="M4" s="5" t="s">
        <v>0</v>
      </c>
      <c r="N4" s="5" t="s">
        <v>3</v>
      </c>
      <c r="O4" s="82" t="s">
        <v>27</v>
      </c>
      <c r="P4" s="83" t="s">
        <v>66</v>
      </c>
      <c r="Q4" s="83" t="s">
        <v>63</v>
      </c>
      <c r="R4" s="83" t="s">
        <v>64</v>
      </c>
      <c r="S4" s="83" t="s">
        <v>65</v>
      </c>
      <c r="T4" s="100" t="s">
        <v>11</v>
      </c>
      <c r="U4" s="101"/>
      <c r="V4" s="101"/>
      <c r="W4" s="101"/>
    </row>
    <row r="5" spans="1:25" ht="20.25" customHeight="1" x14ac:dyDescent="0.15">
      <c r="A5" s="325" t="s">
        <v>133</v>
      </c>
      <c r="B5" s="326"/>
      <c r="C5" s="327"/>
      <c r="D5" s="62"/>
      <c r="E5" s="51" t="s">
        <v>145</v>
      </c>
      <c r="F5" s="51" t="s">
        <v>145</v>
      </c>
      <c r="G5" s="51" t="s">
        <v>141</v>
      </c>
      <c r="H5" s="138"/>
      <c r="I5" s="69"/>
      <c r="J5" s="230">
        <f t="shared" ref="J5:J10" si="0">COUNTIF(D5:I5,"○")</f>
        <v>2</v>
      </c>
      <c r="K5" s="231">
        <f t="shared" ref="K5:K10" si="1">COUNTIF(D5:I5,"●")</f>
        <v>0</v>
      </c>
      <c r="L5" s="232">
        <f t="shared" ref="L5:L10" si="2">COUNTIF(D5:I5,"△")</f>
        <v>1</v>
      </c>
      <c r="M5" s="172">
        <f>COUNTIF(D5:G5,"")-1</f>
        <v>0</v>
      </c>
      <c r="N5" s="233">
        <v>1</v>
      </c>
      <c r="O5" s="234" t="s">
        <v>27</v>
      </c>
      <c r="P5" s="129">
        <f>J5*3</f>
        <v>6</v>
      </c>
      <c r="Q5" s="235">
        <f>Q17</f>
        <v>18</v>
      </c>
      <c r="R5" s="235">
        <f>R17</f>
        <v>13</v>
      </c>
      <c r="S5" s="129">
        <f>Q5-R5</f>
        <v>5</v>
      </c>
      <c r="T5" s="100" t="s">
        <v>12</v>
      </c>
      <c r="U5" s="101"/>
      <c r="V5" s="101"/>
      <c r="W5" s="101"/>
    </row>
    <row r="6" spans="1:25" ht="20.25" customHeight="1" x14ac:dyDescent="0.15">
      <c r="A6" s="328" t="s">
        <v>134</v>
      </c>
      <c r="B6" s="329"/>
      <c r="C6" s="330"/>
      <c r="D6" s="52" t="s">
        <v>144</v>
      </c>
      <c r="E6" s="63"/>
      <c r="F6" s="64" t="s">
        <v>144</v>
      </c>
      <c r="G6" s="64" t="s">
        <v>144</v>
      </c>
      <c r="H6" s="133" t="s">
        <v>27</v>
      </c>
      <c r="I6" s="70"/>
      <c r="J6" s="181">
        <f t="shared" si="0"/>
        <v>0</v>
      </c>
      <c r="K6" s="170">
        <f t="shared" si="1"/>
        <v>3</v>
      </c>
      <c r="L6" s="182">
        <f t="shared" si="2"/>
        <v>0</v>
      </c>
      <c r="M6" s="172">
        <f t="shared" ref="M6:M8" si="3">COUNTIF(D6:G6,"")-1</f>
        <v>0</v>
      </c>
      <c r="N6" s="168">
        <v>4</v>
      </c>
      <c r="O6" s="177" t="s">
        <v>27</v>
      </c>
      <c r="P6" s="129">
        <f>J6*3</f>
        <v>0</v>
      </c>
      <c r="Q6" s="129" t="s">
        <v>27</v>
      </c>
      <c r="R6" s="129" t="s">
        <v>27</v>
      </c>
      <c r="S6" s="129" t="e">
        <f>Q6-R6</f>
        <v>#VALUE!</v>
      </c>
      <c r="T6" s="100" t="s">
        <v>13</v>
      </c>
      <c r="U6" s="101"/>
      <c r="V6" s="101"/>
      <c r="W6" s="101"/>
    </row>
    <row r="7" spans="1:25" ht="20.25" customHeight="1" x14ac:dyDescent="0.15">
      <c r="A7" s="328" t="s">
        <v>135</v>
      </c>
      <c r="B7" s="329"/>
      <c r="C7" s="330"/>
      <c r="D7" s="52" t="s">
        <v>144</v>
      </c>
      <c r="E7" s="64" t="s">
        <v>145</v>
      </c>
      <c r="F7" s="63"/>
      <c r="G7" s="64" t="s">
        <v>145</v>
      </c>
      <c r="H7" s="133"/>
      <c r="I7" s="70"/>
      <c r="J7" s="181">
        <f t="shared" si="0"/>
        <v>2</v>
      </c>
      <c r="K7" s="170">
        <f t="shared" si="1"/>
        <v>1</v>
      </c>
      <c r="L7" s="182">
        <f t="shared" si="2"/>
        <v>0</v>
      </c>
      <c r="M7" s="172">
        <f t="shared" si="3"/>
        <v>0</v>
      </c>
      <c r="N7" s="168">
        <v>2</v>
      </c>
      <c r="O7" s="177" t="s">
        <v>27</v>
      </c>
      <c r="P7" s="129">
        <f>J7*3</f>
        <v>6</v>
      </c>
      <c r="Q7" s="235">
        <f>S17</f>
        <v>28</v>
      </c>
      <c r="R7" s="235">
        <f>T17</f>
        <v>8</v>
      </c>
      <c r="S7" s="129">
        <f>Q7-R7</f>
        <v>20</v>
      </c>
      <c r="T7" s="100" t="s">
        <v>14</v>
      </c>
      <c r="U7" s="101"/>
      <c r="V7" s="101"/>
      <c r="W7" s="101"/>
    </row>
    <row r="8" spans="1:25" ht="20.25" customHeight="1" x14ac:dyDescent="0.15">
      <c r="A8" s="296" t="s">
        <v>136</v>
      </c>
      <c r="B8" s="297"/>
      <c r="C8" s="317"/>
      <c r="D8" s="52" t="s">
        <v>141</v>
      </c>
      <c r="E8" s="64" t="s">
        <v>145</v>
      </c>
      <c r="F8" s="64" t="s">
        <v>144</v>
      </c>
      <c r="G8" s="63"/>
      <c r="H8" s="126" t="s">
        <v>27</v>
      </c>
      <c r="I8" s="71"/>
      <c r="J8" s="181">
        <f t="shared" si="0"/>
        <v>1</v>
      </c>
      <c r="K8" s="170">
        <f t="shared" si="1"/>
        <v>1</v>
      </c>
      <c r="L8" s="182">
        <f t="shared" si="2"/>
        <v>1</v>
      </c>
      <c r="M8" s="172">
        <f t="shared" si="3"/>
        <v>0</v>
      </c>
      <c r="N8" s="168">
        <v>3</v>
      </c>
      <c r="O8" s="177" t="s">
        <v>27</v>
      </c>
      <c r="P8" s="129">
        <f>J8*3</f>
        <v>3</v>
      </c>
      <c r="Q8" s="129" t="s">
        <v>27</v>
      </c>
      <c r="R8" s="129" t="s">
        <v>27</v>
      </c>
      <c r="S8" s="129" t="e">
        <f>Q8-R8</f>
        <v>#VALUE!</v>
      </c>
      <c r="T8" s="100" t="s">
        <v>15</v>
      </c>
      <c r="U8" s="101"/>
      <c r="V8" s="101"/>
      <c r="W8" s="101"/>
    </row>
    <row r="9" spans="1:25" ht="20.25" customHeight="1" x14ac:dyDescent="0.2">
      <c r="A9" s="322" t="s">
        <v>27</v>
      </c>
      <c r="B9" s="323"/>
      <c r="C9" s="324"/>
      <c r="D9" s="132"/>
      <c r="E9" s="133" t="s">
        <v>27</v>
      </c>
      <c r="F9" s="128"/>
      <c r="G9" s="128" t="s">
        <v>27</v>
      </c>
      <c r="H9" s="137"/>
      <c r="I9" s="70"/>
      <c r="J9" s="139">
        <f t="shared" si="0"/>
        <v>0</v>
      </c>
      <c r="K9" s="140">
        <f t="shared" si="1"/>
        <v>0</v>
      </c>
      <c r="L9" s="141">
        <f t="shared" si="2"/>
        <v>0</v>
      </c>
      <c r="M9" s="142">
        <v>0</v>
      </c>
      <c r="N9" s="143" t="s">
        <v>27</v>
      </c>
      <c r="O9" s="144" t="s">
        <v>27</v>
      </c>
      <c r="P9" s="78" t="s">
        <v>27</v>
      </c>
      <c r="Q9" s="78" t="s">
        <v>27</v>
      </c>
      <c r="R9" s="78" t="s">
        <v>27</v>
      </c>
      <c r="S9" s="78" t="e">
        <f>Q9-R9</f>
        <v>#VALUE!</v>
      </c>
      <c r="T9" s="102" t="s">
        <v>82</v>
      </c>
      <c r="U9" s="101"/>
      <c r="V9" s="101"/>
      <c r="W9" s="101"/>
    </row>
    <row r="10" spans="1:25" ht="20.25" customHeight="1" thickBot="1" x14ac:dyDescent="0.25">
      <c r="A10" s="310"/>
      <c r="B10" s="311"/>
      <c r="C10" s="312"/>
      <c r="D10" s="65"/>
      <c r="E10" s="60"/>
      <c r="F10" s="66"/>
      <c r="G10" s="66"/>
      <c r="H10" s="66"/>
      <c r="I10" s="67"/>
      <c r="J10" s="139">
        <f t="shared" si="0"/>
        <v>0</v>
      </c>
      <c r="K10" s="140">
        <f t="shared" si="1"/>
        <v>0</v>
      </c>
      <c r="L10" s="141">
        <f t="shared" si="2"/>
        <v>0</v>
      </c>
      <c r="M10" s="145">
        <v>0</v>
      </c>
      <c r="N10" s="146"/>
      <c r="O10" s="147"/>
      <c r="P10" s="78"/>
      <c r="Q10" s="78"/>
      <c r="R10" s="78"/>
      <c r="S10" s="78"/>
      <c r="T10" s="26"/>
    </row>
    <row r="11" spans="1:25" ht="20.25" customHeight="1" thickBot="1" x14ac:dyDescent="0.25">
      <c r="A11" s="13"/>
      <c r="B11" s="13"/>
      <c r="D11" s="18"/>
      <c r="E11" s="18"/>
      <c r="F11" s="18"/>
      <c r="G11" s="23"/>
      <c r="H11" s="19"/>
      <c r="I11" s="19"/>
      <c r="J11" s="313" t="s">
        <v>17</v>
      </c>
      <c r="K11" s="313"/>
      <c r="L11" s="314"/>
      <c r="M11" s="5">
        <f>SUM(M5:M10)/2</f>
        <v>0</v>
      </c>
      <c r="O11" s="47" t="s">
        <v>27</v>
      </c>
      <c r="P11" s="54"/>
      <c r="Q11" s="54"/>
      <c r="R11" s="54"/>
      <c r="S11" s="54"/>
    </row>
    <row r="12" spans="1:25" ht="16.5" customHeight="1" x14ac:dyDescent="0.2">
      <c r="A12" s="4" t="str">
        <f>Ａブロック!A12</f>
        <v>＜試合結果＞</v>
      </c>
      <c r="B12" s="4"/>
      <c r="N12" s="29"/>
      <c r="Q12" s="341" t="s">
        <v>260</v>
      </c>
      <c r="R12" s="341"/>
    </row>
    <row r="13" spans="1:25" ht="16.5" customHeight="1" thickBot="1" x14ac:dyDescent="0.25">
      <c r="A13" s="79" t="s">
        <v>1</v>
      </c>
      <c r="B13" s="111" t="s">
        <v>6</v>
      </c>
      <c r="C13" s="30" t="s">
        <v>2</v>
      </c>
      <c r="D13" s="279" t="s">
        <v>18</v>
      </c>
      <c r="E13" s="276"/>
      <c r="F13" s="276"/>
      <c r="G13" s="276"/>
      <c r="H13" s="276"/>
      <c r="I13" s="276"/>
      <c r="J13" s="276"/>
      <c r="K13" s="276"/>
      <c r="L13" s="277"/>
      <c r="M13" s="276" t="s">
        <v>9</v>
      </c>
      <c r="N13" s="277"/>
      <c r="O13" s="112" t="s">
        <v>28</v>
      </c>
      <c r="Q13" s="340" t="s">
        <v>258</v>
      </c>
      <c r="R13" s="340"/>
      <c r="S13" s="340" t="s">
        <v>259</v>
      </c>
      <c r="T13" s="340"/>
      <c r="U13" s="37"/>
      <c r="V13" s="37"/>
      <c r="W13" s="37"/>
      <c r="X13" s="37"/>
      <c r="Y13" s="37"/>
    </row>
    <row r="14" spans="1:25" ht="16.5" customHeight="1" x14ac:dyDescent="0.2">
      <c r="A14" s="154">
        <v>44143</v>
      </c>
      <c r="B14" s="155">
        <v>0.53472222222222221</v>
      </c>
      <c r="C14" s="156" t="s">
        <v>175</v>
      </c>
      <c r="D14" s="263" t="s">
        <v>194</v>
      </c>
      <c r="E14" s="264"/>
      <c r="F14" s="264"/>
      <c r="G14" s="264"/>
      <c r="H14" s="264"/>
      <c r="I14" s="264"/>
      <c r="J14" s="264"/>
      <c r="K14" s="264"/>
      <c r="L14" s="265"/>
      <c r="M14" s="280"/>
      <c r="N14" s="281"/>
      <c r="O14" s="157" t="s">
        <v>28</v>
      </c>
      <c r="P14" s="81"/>
      <c r="Q14" s="217">
        <v>7</v>
      </c>
      <c r="R14" s="217">
        <v>3</v>
      </c>
      <c r="S14" s="217">
        <v>10</v>
      </c>
      <c r="T14" s="217">
        <v>2</v>
      </c>
      <c r="Y14" s="37"/>
    </row>
    <row r="15" spans="1:25" ht="16.5" customHeight="1" x14ac:dyDescent="0.2">
      <c r="A15" s="154">
        <v>44150</v>
      </c>
      <c r="B15" s="155">
        <v>0.40277777777777773</v>
      </c>
      <c r="C15" s="156" t="s">
        <v>193</v>
      </c>
      <c r="D15" s="247" t="s">
        <v>195</v>
      </c>
      <c r="E15" s="248"/>
      <c r="F15" s="248"/>
      <c r="G15" s="248"/>
      <c r="H15" s="248"/>
      <c r="I15" s="248"/>
      <c r="J15" s="248"/>
      <c r="K15" s="248"/>
      <c r="L15" s="249"/>
      <c r="M15" s="159"/>
      <c r="N15" s="160"/>
      <c r="O15" s="157" t="s">
        <v>28</v>
      </c>
      <c r="P15" s="81"/>
      <c r="Q15" s="217">
        <v>4</v>
      </c>
      <c r="R15" s="217">
        <v>3</v>
      </c>
      <c r="S15" s="217">
        <v>15</v>
      </c>
      <c r="T15" s="217">
        <v>2</v>
      </c>
    </row>
    <row r="16" spans="1:25" ht="16.5" customHeight="1" thickBot="1" x14ac:dyDescent="0.25">
      <c r="A16" s="154">
        <v>44156</v>
      </c>
      <c r="B16" s="155">
        <v>0.58333333333333337</v>
      </c>
      <c r="C16" s="156" t="s">
        <v>203</v>
      </c>
      <c r="D16" s="247" t="s">
        <v>202</v>
      </c>
      <c r="E16" s="248"/>
      <c r="F16" s="248"/>
      <c r="G16" s="248"/>
      <c r="H16" s="248"/>
      <c r="I16" s="248"/>
      <c r="J16" s="248"/>
      <c r="K16" s="248"/>
      <c r="L16" s="249"/>
      <c r="M16" s="196"/>
      <c r="N16" s="197"/>
      <c r="O16" s="157" t="s">
        <v>28</v>
      </c>
      <c r="P16" s="81"/>
      <c r="Q16" s="219">
        <v>7</v>
      </c>
      <c r="R16" s="219">
        <v>7</v>
      </c>
      <c r="S16" s="219">
        <v>3</v>
      </c>
      <c r="T16" s="219">
        <v>4</v>
      </c>
      <c r="Y16" s="37"/>
    </row>
    <row r="17" spans="1:30" ht="16.5" customHeight="1" thickBot="1" x14ac:dyDescent="0.25">
      <c r="A17" s="154">
        <v>44157</v>
      </c>
      <c r="B17" s="155">
        <v>0.4375</v>
      </c>
      <c r="C17" s="156" t="s">
        <v>208</v>
      </c>
      <c r="D17" s="247" t="s">
        <v>207</v>
      </c>
      <c r="E17" s="248"/>
      <c r="F17" s="248"/>
      <c r="G17" s="248"/>
      <c r="H17" s="248"/>
      <c r="I17" s="248"/>
      <c r="J17" s="248"/>
      <c r="K17" s="248"/>
      <c r="L17" s="249"/>
      <c r="M17" s="196"/>
      <c r="N17" s="197"/>
      <c r="O17" s="157" t="s">
        <v>28</v>
      </c>
      <c r="P17" s="81"/>
      <c r="Q17" s="228">
        <f>SUM(Q14:Q16)</f>
        <v>18</v>
      </c>
      <c r="R17" s="229">
        <f t="shared" ref="R17:T17" si="4">SUM(R14:R16)</f>
        <v>13</v>
      </c>
      <c r="S17" s="228">
        <f t="shared" si="4"/>
        <v>28</v>
      </c>
      <c r="T17" s="229">
        <f t="shared" si="4"/>
        <v>8</v>
      </c>
    </row>
    <row r="18" spans="1:30" ht="16.5" customHeight="1" x14ac:dyDescent="0.2">
      <c r="A18" s="154">
        <v>44170</v>
      </c>
      <c r="B18" s="155">
        <v>0.55208333333333337</v>
      </c>
      <c r="C18" s="156" t="s">
        <v>230</v>
      </c>
      <c r="D18" s="247" t="s">
        <v>231</v>
      </c>
      <c r="E18" s="248"/>
      <c r="F18" s="248"/>
      <c r="G18" s="248"/>
      <c r="H18" s="248"/>
      <c r="I18" s="248"/>
      <c r="J18" s="248"/>
      <c r="K18" s="248"/>
      <c r="L18" s="249"/>
      <c r="M18" s="206"/>
      <c r="N18" s="207"/>
      <c r="O18" s="157" t="s">
        <v>28</v>
      </c>
      <c r="P18" s="81"/>
      <c r="Q18" s="211"/>
      <c r="R18" s="211"/>
      <c r="S18" s="211"/>
      <c r="T18" s="211"/>
      <c r="Y18" s="37"/>
    </row>
    <row r="19" spans="1:30" ht="16.5" customHeight="1" x14ac:dyDescent="0.2">
      <c r="A19" s="154">
        <v>44171</v>
      </c>
      <c r="B19" s="155">
        <v>0.4375</v>
      </c>
      <c r="C19" s="156" t="s">
        <v>208</v>
      </c>
      <c r="D19" s="247" t="s">
        <v>233</v>
      </c>
      <c r="E19" s="248"/>
      <c r="F19" s="248"/>
      <c r="G19" s="248"/>
      <c r="H19" s="248"/>
      <c r="I19" s="248"/>
      <c r="J19" s="248"/>
      <c r="K19" s="248"/>
      <c r="L19" s="249"/>
      <c r="M19" s="206"/>
      <c r="N19" s="207"/>
      <c r="O19" s="157" t="s">
        <v>28</v>
      </c>
      <c r="P19" s="81"/>
      <c r="Q19" s="81"/>
      <c r="R19" s="81"/>
      <c r="S19" s="81"/>
      <c r="Y19" s="37"/>
    </row>
    <row r="20" spans="1:30" ht="16.5" customHeight="1" x14ac:dyDescent="0.2">
      <c r="A20" s="113" t="s">
        <v>28</v>
      </c>
      <c r="B20" s="22" t="s">
        <v>28</v>
      </c>
      <c r="C20" s="77" t="s">
        <v>28</v>
      </c>
      <c r="D20" s="253" t="s">
        <v>28</v>
      </c>
      <c r="E20" s="254"/>
      <c r="F20" s="254"/>
      <c r="G20" s="254"/>
      <c r="H20" s="254"/>
      <c r="I20" s="254"/>
      <c r="J20" s="254"/>
      <c r="K20" s="254"/>
      <c r="L20" s="255"/>
      <c r="M20" s="245"/>
      <c r="N20" s="246"/>
      <c r="O20" s="114" t="s">
        <v>28</v>
      </c>
      <c r="P20" s="81"/>
      <c r="Q20" s="81"/>
      <c r="R20" s="81"/>
      <c r="S20" s="81"/>
      <c r="Y20" s="37"/>
    </row>
    <row r="21" spans="1:30" ht="16.5" customHeight="1" x14ac:dyDescent="0.2">
      <c r="A21" s="113" t="s">
        <v>28</v>
      </c>
      <c r="B21" s="22" t="s">
        <v>28</v>
      </c>
      <c r="C21" s="77" t="s">
        <v>28</v>
      </c>
      <c r="D21" s="253" t="s">
        <v>28</v>
      </c>
      <c r="E21" s="254"/>
      <c r="F21" s="254"/>
      <c r="G21" s="254"/>
      <c r="H21" s="254"/>
      <c r="I21" s="254"/>
      <c r="J21" s="254"/>
      <c r="K21" s="254"/>
      <c r="L21" s="255"/>
      <c r="M21" s="245"/>
      <c r="N21" s="246"/>
      <c r="O21" s="114" t="s">
        <v>28</v>
      </c>
      <c r="P21" s="81"/>
      <c r="Q21" s="81"/>
      <c r="R21" s="81"/>
      <c r="S21" s="81"/>
      <c r="U21" s="37"/>
      <c r="V21" s="37"/>
      <c r="W21" s="37"/>
      <c r="X21" s="37"/>
      <c r="AA21" s="37"/>
      <c r="AB21" s="37"/>
      <c r="AC21" s="37"/>
      <c r="AD21" s="37"/>
    </row>
    <row r="22" spans="1:30" ht="16.5" customHeight="1" x14ac:dyDescent="0.2">
      <c r="A22" s="113" t="s">
        <v>28</v>
      </c>
      <c r="B22" s="22" t="s">
        <v>28</v>
      </c>
      <c r="C22" s="77" t="s">
        <v>28</v>
      </c>
      <c r="D22" s="253" t="s">
        <v>28</v>
      </c>
      <c r="E22" s="254"/>
      <c r="F22" s="254"/>
      <c r="G22" s="254"/>
      <c r="H22" s="254"/>
      <c r="I22" s="254"/>
      <c r="J22" s="254"/>
      <c r="K22" s="254"/>
      <c r="L22" s="255"/>
      <c r="M22" s="245"/>
      <c r="N22" s="246"/>
      <c r="O22" s="114" t="s">
        <v>28</v>
      </c>
      <c r="P22" s="81"/>
      <c r="Q22" s="81"/>
      <c r="R22" s="81"/>
      <c r="S22" s="81"/>
      <c r="U22" s="37"/>
      <c r="V22" s="37"/>
      <c r="W22" s="37"/>
      <c r="X22" s="37"/>
      <c r="AA22" s="37"/>
      <c r="AB22" s="37"/>
      <c r="AC22" s="37"/>
      <c r="AD22" s="37"/>
    </row>
    <row r="23" spans="1:30" ht="16.5" customHeight="1" x14ac:dyDescent="0.2">
      <c r="A23" s="113" t="s">
        <v>28</v>
      </c>
      <c r="B23" s="22" t="s">
        <v>28</v>
      </c>
      <c r="C23" s="77" t="s">
        <v>28</v>
      </c>
      <c r="D23" s="253" t="s">
        <v>28</v>
      </c>
      <c r="E23" s="254"/>
      <c r="F23" s="254"/>
      <c r="G23" s="254"/>
      <c r="H23" s="254"/>
      <c r="I23" s="254"/>
      <c r="J23" s="254"/>
      <c r="K23" s="254"/>
      <c r="L23" s="255"/>
      <c r="M23" s="245"/>
      <c r="N23" s="246"/>
      <c r="O23" s="114" t="s">
        <v>28</v>
      </c>
      <c r="P23" s="81"/>
      <c r="Q23" s="81"/>
      <c r="R23" s="81"/>
      <c r="S23" s="81"/>
      <c r="U23" s="37"/>
      <c r="V23" s="37"/>
      <c r="W23" s="37"/>
      <c r="X23" s="37"/>
      <c r="AA23" s="37"/>
      <c r="AB23" s="37"/>
      <c r="AC23" s="37"/>
      <c r="AD23" s="37"/>
    </row>
    <row r="24" spans="1:30" ht="16.5" customHeight="1" x14ac:dyDescent="0.2">
      <c r="A24" s="113" t="s">
        <v>28</v>
      </c>
      <c r="B24" s="22" t="s">
        <v>28</v>
      </c>
      <c r="C24" s="77" t="s">
        <v>28</v>
      </c>
      <c r="D24" s="253" t="s">
        <v>28</v>
      </c>
      <c r="E24" s="254"/>
      <c r="F24" s="254"/>
      <c r="G24" s="254"/>
      <c r="H24" s="254"/>
      <c r="I24" s="254"/>
      <c r="J24" s="254"/>
      <c r="K24" s="254"/>
      <c r="L24" s="255"/>
      <c r="M24" s="245"/>
      <c r="N24" s="246"/>
      <c r="O24" s="114" t="s">
        <v>28</v>
      </c>
      <c r="P24" s="81"/>
      <c r="Q24" s="81"/>
      <c r="R24" s="81"/>
      <c r="S24" s="81"/>
      <c r="U24" s="28"/>
      <c r="V24" s="28"/>
      <c r="W24" s="28"/>
    </row>
    <row r="25" spans="1:30" ht="16.2" customHeight="1" x14ac:dyDescent="0.2">
      <c r="A25" s="113" t="s">
        <v>28</v>
      </c>
      <c r="B25" s="22" t="s">
        <v>28</v>
      </c>
      <c r="C25" s="77" t="s">
        <v>28</v>
      </c>
      <c r="D25" s="253" t="s">
        <v>28</v>
      </c>
      <c r="E25" s="254"/>
      <c r="F25" s="254"/>
      <c r="G25" s="254"/>
      <c r="H25" s="254"/>
      <c r="I25" s="254"/>
      <c r="J25" s="254"/>
      <c r="K25" s="254"/>
      <c r="L25" s="255"/>
      <c r="M25" s="245"/>
      <c r="N25" s="246"/>
      <c r="O25" s="114" t="s">
        <v>28</v>
      </c>
      <c r="P25" s="81"/>
      <c r="Q25" s="81"/>
      <c r="R25" s="81"/>
      <c r="S25" s="81"/>
    </row>
    <row r="26" spans="1:30" x14ac:dyDescent="0.2">
      <c r="A26" s="113" t="s">
        <v>28</v>
      </c>
      <c r="B26" s="22" t="s">
        <v>28</v>
      </c>
      <c r="C26" s="77" t="s">
        <v>28</v>
      </c>
      <c r="D26" s="253" t="s">
        <v>28</v>
      </c>
      <c r="E26" s="254"/>
      <c r="F26" s="254"/>
      <c r="G26" s="254"/>
      <c r="H26" s="254"/>
      <c r="I26" s="254"/>
      <c r="J26" s="254"/>
      <c r="K26" s="254"/>
      <c r="L26" s="255"/>
      <c r="M26" s="245"/>
      <c r="N26" s="246"/>
      <c r="O26" s="114" t="s">
        <v>28</v>
      </c>
    </row>
    <row r="27" spans="1:30" x14ac:dyDescent="0.2">
      <c r="A27" s="113" t="s">
        <v>28</v>
      </c>
      <c r="B27" s="22" t="s">
        <v>28</v>
      </c>
      <c r="C27" s="77" t="s">
        <v>28</v>
      </c>
      <c r="D27" s="253" t="s">
        <v>28</v>
      </c>
      <c r="E27" s="254"/>
      <c r="F27" s="254"/>
      <c r="G27" s="254"/>
      <c r="H27" s="254"/>
      <c r="I27" s="254"/>
      <c r="J27" s="254"/>
      <c r="K27" s="254"/>
      <c r="L27" s="255"/>
      <c r="M27" s="245"/>
      <c r="N27" s="246"/>
      <c r="O27" s="114" t="s">
        <v>28</v>
      </c>
    </row>
    <row r="28" spans="1:30" x14ac:dyDescent="0.2">
      <c r="A28" s="113" t="s">
        <v>28</v>
      </c>
      <c r="B28" s="22" t="s">
        <v>28</v>
      </c>
      <c r="C28" s="77" t="s">
        <v>28</v>
      </c>
      <c r="D28" s="253" t="s">
        <v>28</v>
      </c>
      <c r="E28" s="254"/>
      <c r="F28" s="254"/>
      <c r="G28" s="254"/>
      <c r="H28" s="254"/>
      <c r="I28" s="254"/>
      <c r="J28" s="254"/>
      <c r="K28" s="254"/>
      <c r="L28" s="255"/>
      <c r="M28" s="245"/>
      <c r="N28" s="246"/>
      <c r="O28" s="114" t="s">
        <v>28</v>
      </c>
    </row>
    <row r="29" spans="1:30" x14ac:dyDescent="0.2">
      <c r="A29" s="115" t="s">
        <v>28</v>
      </c>
      <c r="B29" s="22"/>
      <c r="C29" s="77" t="s">
        <v>28</v>
      </c>
      <c r="D29" s="253" t="s">
        <v>28</v>
      </c>
      <c r="E29" s="254"/>
      <c r="F29" s="254"/>
      <c r="G29" s="254"/>
      <c r="H29" s="254"/>
      <c r="I29" s="254"/>
      <c r="J29" s="254"/>
      <c r="K29" s="254"/>
      <c r="L29" s="255"/>
      <c r="M29" s="245"/>
      <c r="N29" s="246"/>
      <c r="O29" s="114" t="s">
        <v>28</v>
      </c>
    </row>
    <row r="30" spans="1:30" x14ac:dyDescent="0.2">
      <c r="A30" s="109"/>
      <c r="B30" s="109"/>
      <c r="C30" s="109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30" x14ac:dyDescent="0.2">
      <c r="A31" s="109"/>
      <c r="B31" s="109"/>
      <c r="C31" s="109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30" x14ac:dyDescent="0.2">
      <c r="A32" s="109"/>
      <c r="B32" s="109"/>
      <c r="C32" s="109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109"/>
      <c r="B33" s="109"/>
      <c r="C33" s="109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">
      <c r="A34" s="109"/>
      <c r="B34" s="109"/>
      <c r="C34" s="109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109"/>
      <c r="B35" s="109"/>
      <c r="C35" s="109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">
      <c r="A36" s="109"/>
      <c r="B36" s="109"/>
      <c r="C36" s="109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">
      <c r="A37" s="109"/>
      <c r="B37" s="109"/>
      <c r="C37" s="109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">
      <c r="A38" s="109"/>
      <c r="B38" s="109"/>
      <c r="C38" s="109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">
      <c r="A39" s="109"/>
      <c r="B39" s="109"/>
      <c r="C39" s="109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"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"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">
      <c r="D42" s="3"/>
      <c r="E42" s="3"/>
      <c r="F42" s="3"/>
      <c r="G42" s="3"/>
      <c r="H42" s="3"/>
      <c r="I42" s="3"/>
      <c r="J42" s="3"/>
      <c r="K42" s="3"/>
      <c r="L42" s="3"/>
      <c r="M42" s="3"/>
    </row>
  </sheetData>
  <mergeCells count="46">
    <mergeCell ref="A2:N2"/>
    <mergeCell ref="M3:O3"/>
    <mergeCell ref="A1:N1"/>
    <mergeCell ref="M13:N13"/>
    <mergeCell ref="D14:L14"/>
    <mergeCell ref="M14:N14"/>
    <mergeCell ref="T3:W3"/>
    <mergeCell ref="A4:C4"/>
    <mergeCell ref="J4:L4"/>
    <mergeCell ref="A3:C3"/>
    <mergeCell ref="D15:L15"/>
    <mergeCell ref="A5:C5"/>
    <mergeCell ref="A6:C6"/>
    <mergeCell ref="A7:C7"/>
    <mergeCell ref="A8:C8"/>
    <mergeCell ref="A9:C9"/>
    <mergeCell ref="A10:C10"/>
    <mergeCell ref="J11:L11"/>
    <mergeCell ref="D13:L13"/>
    <mergeCell ref="Q13:R13"/>
    <mergeCell ref="S13:T13"/>
    <mergeCell ref="Q12:R12"/>
    <mergeCell ref="D16:L16"/>
    <mergeCell ref="D17:L17"/>
    <mergeCell ref="D20:L20"/>
    <mergeCell ref="M20:N20"/>
    <mergeCell ref="D18:L18"/>
    <mergeCell ref="D19:L19"/>
    <mergeCell ref="D21:L21"/>
    <mergeCell ref="M21:N21"/>
    <mergeCell ref="D22:L22"/>
    <mergeCell ref="M22:N22"/>
    <mergeCell ref="D23:L23"/>
    <mergeCell ref="M23:N23"/>
    <mergeCell ref="D24:L24"/>
    <mergeCell ref="M24:N24"/>
    <mergeCell ref="D28:L28"/>
    <mergeCell ref="M28:N28"/>
    <mergeCell ref="D29:L29"/>
    <mergeCell ref="M29:N29"/>
    <mergeCell ref="D25:L25"/>
    <mergeCell ref="M25:N25"/>
    <mergeCell ref="D26:L26"/>
    <mergeCell ref="M26:N26"/>
    <mergeCell ref="D27:L27"/>
    <mergeCell ref="M27:N27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Ａブロック</vt:lpstr>
      <vt:lpstr>Ｂブロック</vt:lpstr>
      <vt:lpstr>Ｃブロック</vt:lpstr>
      <vt:lpstr>Ｄブロック</vt:lpstr>
      <vt:lpstr>Ｅブロック</vt:lpstr>
      <vt:lpstr>Ｆブロック</vt:lpstr>
      <vt:lpstr>Gブロック</vt:lpstr>
      <vt:lpstr>Hブロック</vt:lpstr>
      <vt:lpstr>Ａブロック!Print_Area</vt:lpstr>
      <vt:lpstr>Ｂブロック!Print_Area</vt:lpstr>
      <vt:lpstr>Ｃブロック!Print_Area</vt:lpstr>
      <vt:lpstr>Ｄブロック!Print_Area</vt:lpstr>
      <vt:lpstr>Ｅブロック!Print_Area</vt:lpstr>
      <vt:lpstr>Ｆブロック!Print_Area</vt:lpstr>
      <vt:lpstr>Gブロック!Print_Area</vt:lpstr>
      <vt:lpstr>Hブロック!Print_Area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A.Watanabe</dc:creator>
  <cp:lastModifiedBy>Watanabe Akihiro</cp:lastModifiedBy>
  <cp:lastPrinted>2021-01-14T10:57:03Z</cp:lastPrinted>
  <dcterms:created xsi:type="dcterms:W3CDTF">2005-06-29T15:27:07Z</dcterms:created>
  <dcterms:modified xsi:type="dcterms:W3CDTF">2021-01-14T11:05:03Z</dcterms:modified>
</cp:coreProperties>
</file>